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/>
  <mc:AlternateContent xmlns:mc="http://schemas.openxmlformats.org/markup-compatibility/2006">
    <mc:Choice Requires="x15">
      <x15ac:absPath xmlns:x15ac="http://schemas.microsoft.com/office/spreadsheetml/2010/11/ac" url="C:\Документи\Тендер\2023\ITB\Юнисеф\RFP\21-2023_ремонт санузлов_Зеленогорск\"/>
    </mc:Choice>
  </mc:AlternateContent>
  <xr:revisionPtr revIDLastSave="0" documentId="8_{5EE16EC3-CB05-4801-AB80-F8E8E1514AE1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Financial Offer" sheetId="1" r:id="rId1"/>
  </sheets>
  <definedNames>
    <definedName name="_xlnm._FilterDatabase" localSheetId="0" hidden="1">'Financial Offer'!$A$8:$I$48</definedName>
    <definedName name="ГОД">'Financial Offer'!#REF!</definedName>
    <definedName name="СЕЗОН">'Financial Offer'!$I$3:$I$3</definedName>
  </definedNames>
  <calcPr calcId="191029"/>
</workbook>
</file>

<file path=xl/calcChain.xml><?xml version="1.0" encoding="utf-8"?>
<calcChain xmlns="http://schemas.openxmlformats.org/spreadsheetml/2006/main">
  <c r="D108" i="1" l="1"/>
  <c r="D145" i="1"/>
  <c r="D144" i="1"/>
  <c r="D146" i="1" s="1"/>
  <c r="D143" i="1"/>
  <c r="D141" i="1"/>
  <c r="D140" i="1"/>
  <c r="D138" i="1"/>
  <c r="D131" i="1"/>
  <c r="D127" i="1"/>
  <c r="D126" i="1"/>
  <c r="D115" i="1"/>
  <c r="D114" i="1"/>
  <c r="D113" i="1"/>
  <c r="D110" i="1"/>
  <c r="D109" i="1"/>
  <c r="E151" i="1" l="1"/>
  <c r="E72" i="1"/>
</calcChain>
</file>

<file path=xl/sharedStrings.xml><?xml version="1.0" encoding="utf-8"?>
<sst xmlns="http://schemas.openxmlformats.org/spreadsheetml/2006/main" count="281" uniqueCount="101">
  <si>
    <t>Дата:</t>
  </si>
  <si>
    <t>Після заповнення прохання подати цей документ у форматі PDF і в Excel.</t>
  </si>
  <si>
    <t>П.І.Б керівника Виконавця:</t>
  </si>
  <si>
    <t>Назва Виконавця:</t>
  </si>
  <si>
    <t>Високий сезон</t>
  </si>
  <si>
    <t>БУДЬ-ЛАСКА, ЗАПОВНІТЬ ПОЛЯ, ВИДІЛЕНІ ЖОВТИМ</t>
  </si>
  <si>
    <t xml:space="preserve">
Найменування робіт і витрат
</t>
  </si>
  <si>
    <t>Одиниця виміру</t>
  </si>
  <si>
    <t>Кількість</t>
  </si>
  <si>
    <r>
      <t xml:space="preserve">Будь ласка, використовуйте цю форму для вашої фінансової пропозиції щодо зазначених послуг, вказуючи фіксовану ціну, куди все включено. Вкажіть, будь ласка, </t>
    </r>
    <r>
      <rPr>
        <b/>
        <i/>
        <sz val="12"/>
        <color indexed="10"/>
        <rFont val="Times New Roman"/>
        <family val="1"/>
        <charset val="204"/>
      </rPr>
      <t>всі ціни тільки в гривні</t>
    </r>
  </si>
  <si>
    <t>№ з/п</t>
  </si>
  <si>
    <t xml:space="preserve">ЗАГАЛЬНА ВАРТІСТЬ  </t>
  </si>
  <si>
    <t>Вартість, грн.</t>
  </si>
  <si>
    <t>шт</t>
  </si>
  <si>
    <t>Підпис, печатка (за наявності) :</t>
  </si>
  <si>
    <t>Розділ І. Демонтажні роботи</t>
  </si>
  <si>
    <t>Демонтаж плитки на стінах</t>
  </si>
  <si>
    <t>м2</t>
  </si>
  <si>
    <t>Демонтаж штукатурки на стінах</t>
  </si>
  <si>
    <t>Демонтаж оздоблення стелі</t>
  </si>
  <si>
    <t>Демонтаж плитки на підлозі</t>
  </si>
  <si>
    <t>Демонтаж стяжки на підлозі до 50мм</t>
  </si>
  <si>
    <t>Демонтаж одинарного дверного блоку</t>
  </si>
  <si>
    <t>блок</t>
  </si>
  <si>
    <t>Демонтаж радіатора</t>
  </si>
  <si>
    <t>Демонтаж  умивальника зі змішувачем</t>
  </si>
  <si>
    <t xml:space="preserve">Демонтаж  труб каналізаційних </t>
  </si>
  <si>
    <t>м.п.</t>
  </si>
  <si>
    <t xml:space="preserve">Демонтаж  труб водопровідних </t>
  </si>
  <si>
    <t>Демонтаж  світильників</t>
  </si>
  <si>
    <t>Демонтаж електрофурнітури</t>
  </si>
  <si>
    <t>Винесення та навантаження сміття</t>
  </si>
  <si>
    <t>кг</t>
  </si>
  <si>
    <t>Вивіз сміття - контейнер  8м3</t>
  </si>
  <si>
    <t>Розділ ІІ. Оздоблювальні роботи</t>
  </si>
  <si>
    <t>Буріння жб плити 220 мм д -130 мм</t>
  </si>
  <si>
    <t>Буріння жб плити 220 мм д -70 мм</t>
  </si>
  <si>
    <t>Монтаж труб каналізаційних д 110 мм</t>
  </si>
  <si>
    <t>м. п.</t>
  </si>
  <si>
    <t>Монтаж труб каналізаційних д 50 мм</t>
  </si>
  <si>
    <t>Монтаж водопровідного відвода за допомогою зварки д -1/2</t>
  </si>
  <si>
    <t>Монтаж відсічних кранів д- 1/2</t>
  </si>
  <si>
    <t>Монтаж труб водопровідних д -1/2</t>
  </si>
  <si>
    <t>Штроба д 40 мм</t>
  </si>
  <si>
    <t>Монтаж умивальника Тип Тюльпан з сифоном</t>
  </si>
  <si>
    <t>Монтаж зміщувача</t>
  </si>
  <si>
    <t>Монтаж дзеркала 500*800</t>
  </si>
  <si>
    <t>Монтаж дозатора рідкого мила</t>
  </si>
  <si>
    <t>Монтаж тримача туалетного паперу</t>
  </si>
  <si>
    <t>Монтаж електро сушарки</t>
  </si>
  <si>
    <t>Монтаж автоматичного вимикача 10 А</t>
  </si>
  <si>
    <t>Монтаж автоматичного вимикача 16 А</t>
  </si>
  <si>
    <t>Прокладка електричного кабелю ВВГНГ 3*2,5</t>
  </si>
  <si>
    <t>Прокладка електричного кабелю ВВГНГ 3*1,5</t>
  </si>
  <si>
    <t>Монтаж підрозетника</t>
  </si>
  <si>
    <t>Монтаж електричної фурнітури</t>
  </si>
  <si>
    <t>Монтаж LED світильника 600 *600</t>
  </si>
  <si>
    <t>Штроба під кабель</t>
  </si>
  <si>
    <t xml:space="preserve">Штроба під трубу опалювання д - 50 </t>
  </si>
  <si>
    <t>Монтаж радіатора</t>
  </si>
  <si>
    <t>Герметізація отвірів у жб плиті</t>
  </si>
  <si>
    <t>Вирівнювання підлоги середній слой 60 мм</t>
  </si>
  <si>
    <t>Укладання плитки на підлогу розмір до 600*600</t>
  </si>
  <si>
    <t>Укладання плитки на стіни розмір до 600*600</t>
  </si>
  <si>
    <t>Монтаж гіпсокартону на стіну на металевий каркас в один шар</t>
  </si>
  <si>
    <t>Штукатурка стін середній слой 40 мм</t>
  </si>
  <si>
    <t>Монтаж підвісної стелі по типу Армстронг/АМФ</t>
  </si>
  <si>
    <t>Послуги разноробочих (розвантаження/навантаження та інш)</t>
  </si>
  <si>
    <t>чол/день</t>
  </si>
  <si>
    <t>Монтаж дверного блоку з фурнітурой розмір полотна 900*2000 мм</t>
  </si>
  <si>
    <t>Демонтаж  бойлеру</t>
  </si>
  <si>
    <t>Монтаж кутов та відводів каналізаційних д 110 мм</t>
  </si>
  <si>
    <t>Монтаж кутов та відводів каналізаційних д 50 мм</t>
  </si>
  <si>
    <t>Монтаж відсічних кранів д - 1/2</t>
  </si>
  <si>
    <t>Монтаж унітазу -компакт звичайний</t>
  </si>
  <si>
    <t>Монтаж бойлера</t>
  </si>
  <si>
    <t>Монтаж LED світильника 600*600</t>
  </si>
  <si>
    <t>Монтаж труби опалювання - з'єднання пластика з сталевою трубою</t>
  </si>
  <si>
    <t>Виготовлення отвірів у плитці</t>
  </si>
  <si>
    <t>Шпаклювання стін під фарбування</t>
  </si>
  <si>
    <t>Шпаклювання відкосів фарбування</t>
  </si>
  <si>
    <t>Фарбування стін</t>
  </si>
  <si>
    <t>Фарбування відкосів</t>
  </si>
  <si>
    <t>Монтаж вентиляційної рещітки</t>
  </si>
  <si>
    <t>Демонтаж  унітазов з бачком</t>
  </si>
  <si>
    <t xml:space="preserve">Демонтаж  труб опалюванню </t>
  </si>
  <si>
    <t>Демонтаж  унітазов  з бачком</t>
  </si>
  <si>
    <t>Додаток 2 - Форма фінансової пропозиції до Запрошення Громадської організації "ДЕСЯТЕ КВІТНЯ" до участі у тендері  RFP-U-21-2023 на укладення разового договору на ремонт санвузлів Зеленогірського ЗДО (ясла-садок) "Сонечко" за адресою: Одеська область, Подільський р-он, смт. Зеленогірське, просп. Миру 22</t>
  </si>
  <si>
    <t>ЛОТ 1. Ремонт санвузла Зеленогірського ЗДО (ясла-садок) "Сонечко" за адресою: Одеська область, Подільський р-он,  смт. Зеленогірське, просп. Миру, 22. 
Санвузол № 1. Загальна площа: 13,32 м.кв.</t>
  </si>
  <si>
    <t>ЛОТ 2. Ремонт санвузла Зеленогірського ЗДО (ясла-садок) "Сонечко" за адресою: Одеська область, Подільський р-он, смт. Зеленогірське, просп. Миру, 22. 
Санвузол № 2. Загальна площа: 12,63 м.кв.</t>
  </si>
  <si>
    <t>Монтаж умивальника Тип Тюльпан с сифоном</t>
  </si>
  <si>
    <t>Монтаж унітаза -компакт звичайний</t>
  </si>
  <si>
    <t>Монтаж труби опалювання - з'єднання пластика зі сталевою трубою</t>
  </si>
  <si>
    <t>Герметізація отвірів в жб плиті</t>
  </si>
  <si>
    <t>Вирівнювання підлоги  середній слой 60 мм</t>
  </si>
  <si>
    <t>м.2</t>
  </si>
  <si>
    <t>Виготовлення отвірів в плитці</t>
  </si>
  <si>
    <t>Укладання плитки на стіни  розмір до 600*600</t>
  </si>
  <si>
    <t>Монтаж вентиляційній решетки</t>
  </si>
  <si>
    <t>Монтаж дверного блоку  з фурнітурой розмір полотна 900*2000 мм</t>
  </si>
  <si>
    <t>Послуги разноробочих (развантаження/навантаження та інш)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</si>
</sst>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10"/>
      <name val="Times New Roman"/>
      <family val="1"/>
      <charset val="204"/>
    </font>
    <font>
      <b/>
      <i/>
      <sz val="12"/>
      <color indexed="10"/>
      <name val="Times New Roman"/>
      <family val="1"/>
      <charset val="204"/>
    </font>
    <font>
      <i/>
      <sz val="14"/>
      <color rgb="FFFF0000"/>
      <name val="Times New Roman"/>
      <family val="1"/>
      <charset val="204"/>
    </font>
    <font>
      <b/>
      <sz val="10"/>
      <color theme="1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</font>
    <font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9" fillId="0" borderId="0" xfId="0" applyFont="1" applyAlignment="1">
      <alignment horizontal="right" wrapText="1"/>
    </xf>
    <xf numFmtId="0" fontId="2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8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8" fillId="0" borderId="0" xfId="0" applyFont="1" applyBorder="1" applyAlignment="1">
      <alignment wrapText="1"/>
    </xf>
    <xf numFmtId="0" fontId="10" fillId="0" borderId="0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6" fillId="6" borderId="5" xfId="0" applyFont="1" applyFill="1" applyBorder="1" applyAlignment="1">
      <alignment horizontal="right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8" fillId="0" borderId="0" xfId="0" applyFont="1" applyAlignment="1">
      <alignment wrapText="1"/>
    </xf>
    <xf numFmtId="2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17" fillId="0" borderId="4" xfId="0" applyFont="1" applyBorder="1" applyAlignment="1">
      <alignment vertical="center" wrapText="1"/>
    </xf>
    <xf numFmtId="0" fontId="17" fillId="0" borderId="5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3" xfId="0" applyFont="1" applyBorder="1" applyAlignment="1">
      <alignment vertical="top" wrapText="1"/>
    </xf>
    <xf numFmtId="0" fontId="18" fillId="0" borderId="13" xfId="0" applyFont="1" applyBorder="1" applyAlignment="1">
      <alignment vertical="center" wrapText="1"/>
    </xf>
    <xf numFmtId="0" fontId="18" fillId="0" borderId="14" xfId="0" applyFont="1" applyBorder="1" applyAlignment="1">
      <alignment vertical="center" wrapText="1"/>
    </xf>
    <xf numFmtId="0" fontId="18" fillId="0" borderId="15" xfId="0" applyFont="1" applyBorder="1" applyAlignment="1">
      <alignment horizontal="center" vertical="center" wrapText="1"/>
    </xf>
    <xf numFmtId="0" fontId="17" fillId="0" borderId="20" xfId="0" applyFont="1" applyBorder="1" applyAlignment="1">
      <alignment vertical="center" wrapText="1"/>
    </xf>
    <xf numFmtId="0" fontId="17" fillId="0" borderId="21" xfId="0" applyFont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2" fontId="6" fillId="3" borderId="22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25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18" fillId="0" borderId="30" xfId="0" applyFont="1" applyBorder="1" applyAlignment="1">
      <alignment vertical="top" wrapText="1"/>
    </xf>
    <xf numFmtId="0" fontId="19" fillId="0" borderId="24" xfId="0" applyFont="1" applyBorder="1" applyAlignment="1">
      <alignment horizontal="center" vertical="center" wrapText="1"/>
    </xf>
    <xf numFmtId="2" fontId="19" fillId="0" borderId="32" xfId="0" applyNumberFormat="1" applyFont="1" applyBorder="1" applyAlignment="1">
      <alignment horizontal="center" vertical="center" wrapText="1"/>
    </xf>
    <xf numFmtId="2" fontId="19" fillId="0" borderId="33" xfId="0" applyNumberFormat="1" applyFont="1" applyBorder="1" applyAlignment="1">
      <alignment horizontal="center" vertical="center" wrapText="1"/>
    </xf>
    <xf numFmtId="0" fontId="19" fillId="0" borderId="33" xfId="0" applyNumberFormat="1" applyFont="1" applyBorder="1" applyAlignment="1">
      <alignment horizontal="center" vertical="center" wrapText="1"/>
    </xf>
    <xf numFmtId="2" fontId="18" fillId="0" borderId="33" xfId="0" applyNumberFormat="1" applyFont="1" applyBorder="1" applyAlignment="1">
      <alignment horizontal="center" vertical="center" wrapText="1"/>
    </xf>
    <xf numFmtId="0" fontId="18" fillId="0" borderId="33" xfId="0" applyNumberFormat="1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4" fillId="6" borderId="35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4" fillId="6" borderId="14" xfId="0" applyFont="1" applyFill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4" fillId="6" borderId="30" xfId="0" applyFont="1" applyFill="1" applyBorder="1" applyAlignment="1">
      <alignment horizontal="center" vertical="center" wrapText="1"/>
    </xf>
    <xf numFmtId="0" fontId="14" fillId="6" borderId="36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6" fillId="6" borderId="31" xfId="0" applyFont="1" applyFill="1" applyBorder="1" applyAlignment="1">
      <alignment horizontal="right" vertical="center" wrapText="1"/>
    </xf>
    <xf numFmtId="0" fontId="18" fillId="0" borderId="37" xfId="0" applyFont="1" applyFill="1" applyBorder="1" applyAlignment="1">
      <alignment vertical="center" wrapText="1"/>
    </xf>
    <xf numFmtId="0" fontId="19" fillId="0" borderId="37" xfId="0" applyFont="1" applyFill="1" applyBorder="1"/>
    <xf numFmtId="0" fontId="18" fillId="0" borderId="37" xfId="0" applyFont="1" applyFill="1" applyBorder="1" applyAlignment="1">
      <alignment horizontal="center" vertical="center" wrapText="1"/>
    </xf>
    <xf numFmtId="2" fontId="18" fillId="0" borderId="37" xfId="0" applyNumberFormat="1" applyFont="1" applyFill="1" applyBorder="1" applyAlignment="1">
      <alignment horizontal="center" vertical="center" wrapText="1"/>
    </xf>
    <xf numFmtId="0" fontId="18" fillId="0" borderId="38" xfId="0" applyFont="1" applyFill="1" applyBorder="1" applyAlignment="1">
      <alignment horizontal="center" vertical="center" wrapText="1"/>
    </xf>
    <xf numFmtId="0" fontId="19" fillId="0" borderId="37" xfId="0" applyFont="1" applyFill="1" applyBorder="1" applyAlignment="1">
      <alignment horizontal="center" vertical="center" wrapText="1"/>
    </xf>
    <xf numFmtId="2" fontId="19" fillId="0" borderId="37" xfId="0" applyNumberFormat="1" applyFont="1" applyFill="1" applyBorder="1" applyAlignment="1">
      <alignment horizontal="center" vertical="center" wrapText="1"/>
    </xf>
    <xf numFmtId="0" fontId="19" fillId="0" borderId="37" xfId="0" applyFont="1" applyFill="1" applyBorder="1" applyAlignment="1">
      <alignment horizontal="center"/>
    </xf>
    <xf numFmtId="0" fontId="18" fillId="0" borderId="37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right" vertical="center" wrapText="1"/>
    </xf>
    <xf numFmtId="0" fontId="6" fillId="5" borderId="6" xfId="0" applyFont="1" applyFill="1" applyBorder="1" applyAlignment="1">
      <alignment horizontal="right" vertical="center" wrapText="1"/>
    </xf>
    <xf numFmtId="0" fontId="6" fillId="5" borderId="5" xfId="0" applyFont="1" applyFill="1" applyBorder="1" applyAlignment="1">
      <alignment horizontal="right" vertical="center" wrapText="1"/>
    </xf>
    <xf numFmtId="0" fontId="4" fillId="6" borderId="17" xfId="0" applyFont="1" applyFill="1" applyBorder="1" applyAlignment="1">
      <alignment horizontal="center" wrapText="1"/>
    </xf>
    <xf numFmtId="0" fontId="4" fillId="6" borderId="18" xfId="0" applyFont="1" applyFill="1" applyBorder="1" applyAlignment="1">
      <alignment horizontal="center" wrapText="1"/>
    </xf>
    <xf numFmtId="0" fontId="4" fillId="6" borderId="19" xfId="0" applyFont="1" applyFill="1" applyBorder="1" applyAlignment="1">
      <alignment horizont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7" fillId="4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4" fillId="2" borderId="2" xfId="0" applyFont="1" applyFill="1" applyBorder="1" applyAlignment="1">
      <alignment horizontal="right" wrapText="1"/>
    </xf>
    <xf numFmtId="0" fontId="8" fillId="0" borderId="3" xfId="0" applyFont="1" applyBorder="1" applyAlignment="1">
      <alignment wrapText="1"/>
    </xf>
    <xf numFmtId="0" fontId="10" fillId="0" borderId="0" xfId="0" applyFont="1" applyBorder="1" applyAlignment="1">
      <alignment horizontal="center" vertical="top" wrapText="1"/>
    </xf>
    <xf numFmtId="0" fontId="8" fillId="0" borderId="0" xfId="0" applyFont="1" applyAlignment="1">
      <alignment wrapText="1"/>
    </xf>
    <xf numFmtId="0" fontId="6" fillId="5" borderId="26" xfId="0" applyFont="1" applyFill="1" applyBorder="1" applyAlignment="1">
      <alignment horizontal="center" vertical="center" wrapText="1"/>
    </xf>
    <xf numFmtId="0" fontId="6" fillId="5" borderId="27" xfId="0" applyFont="1" applyFill="1" applyBorder="1" applyAlignment="1">
      <alignment horizontal="center" vertical="center" wrapText="1"/>
    </xf>
    <xf numFmtId="0" fontId="6" fillId="5" borderId="28" xfId="0" applyFont="1" applyFill="1" applyBorder="1" applyAlignment="1">
      <alignment horizontal="center" vertical="center" wrapText="1"/>
    </xf>
    <xf numFmtId="0" fontId="12" fillId="7" borderId="0" xfId="0" applyFont="1" applyFill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76200</xdr:rowOff>
    </xdr:from>
    <xdr:to>
      <xdr:col>1</xdr:col>
      <xdr:colOff>284389</xdr:colOff>
      <xdr:row>0</xdr:row>
      <xdr:rowOff>838200</xdr:rowOff>
    </xdr:to>
    <xdr:pic>
      <xdr:nvPicPr>
        <xdr:cNvPr id="1025" name="Рисунок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76200"/>
          <a:ext cx="7715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59"/>
  <sheetViews>
    <sheetView tabSelected="1" topLeftCell="A127" zoomScale="70" zoomScaleNormal="70" workbookViewId="0">
      <selection activeCell="D108" sqref="D108"/>
    </sheetView>
  </sheetViews>
  <sheetFormatPr defaultColWidth="8.6640625" defaultRowHeight="13.8" x14ac:dyDescent="0.25"/>
  <cols>
    <col min="1" max="1" width="8.6640625" style="5"/>
    <col min="2" max="2" width="72.109375" style="5" customWidth="1"/>
    <col min="3" max="3" width="19.5546875" style="16" customWidth="1"/>
    <col min="4" max="4" width="23.77734375" style="26" customWidth="1"/>
    <col min="5" max="5" width="27.5546875" style="16" customWidth="1"/>
    <col min="6" max="6" width="9.44140625" style="5" customWidth="1"/>
    <col min="7" max="7" width="8.6640625" style="5"/>
    <col min="8" max="8" width="8.6640625" style="5" customWidth="1"/>
    <col min="9" max="9" width="8.6640625" style="5" hidden="1" customWidth="1"/>
    <col min="10" max="16384" width="8.6640625" style="5"/>
  </cols>
  <sheetData>
    <row r="1" spans="1:9" ht="124.8" customHeight="1" x14ac:dyDescent="0.3">
      <c r="A1" s="87" t="s">
        <v>87</v>
      </c>
      <c r="B1" s="88"/>
      <c r="C1" s="88"/>
      <c r="D1" s="88"/>
      <c r="E1" s="88"/>
      <c r="F1" s="1"/>
    </row>
    <row r="2" spans="1:9" s="6" customFormat="1" ht="30.6" customHeight="1" thickBot="1" x14ac:dyDescent="0.35">
      <c r="A2" s="89" t="s">
        <v>5</v>
      </c>
      <c r="B2" s="90"/>
      <c r="C2" s="90"/>
      <c r="D2" s="90"/>
      <c r="E2" s="90"/>
      <c r="F2" s="8"/>
    </row>
    <row r="3" spans="1:9" s="6" customFormat="1" ht="16.8" customHeight="1" thickBot="1" x14ac:dyDescent="0.4">
      <c r="A3" s="91" t="s">
        <v>3</v>
      </c>
      <c r="B3" s="92"/>
      <c r="C3" s="82"/>
      <c r="D3" s="83"/>
      <c r="E3" s="84"/>
      <c r="F3" s="9"/>
      <c r="I3" s="9" t="s">
        <v>4</v>
      </c>
    </row>
    <row r="4" spans="1:9" s="17" customFormat="1" ht="19.2" customHeight="1" x14ac:dyDescent="0.3">
      <c r="A4" s="98"/>
      <c r="B4" s="98"/>
      <c r="C4" s="98"/>
      <c r="D4" s="98"/>
      <c r="E4" s="98"/>
    </row>
    <row r="5" spans="1:9" s="6" customFormat="1" ht="49.95" customHeight="1" thickBot="1" x14ac:dyDescent="0.35">
      <c r="A5" s="93" t="s">
        <v>9</v>
      </c>
      <c r="B5" s="94"/>
      <c r="C5" s="94"/>
      <c r="D5" s="94"/>
      <c r="E5" s="94"/>
      <c r="F5" s="10"/>
      <c r="G5" s="10"/>
      <c r="H5" s="10"/>
    </row>
    <row r="6" spans="1:9" s="11" customFormat="1" ht="30.75" customHeight="1" x14ac:dyDescent="0.3">
      <c r="A6" s="85" t="s">
        <v>10</v>
      </c>
      <c r="B6" s="38" t="s">
        <v>6</v>
      </c>
      <c r="C6" s="38" t="s">
        <v>7</v>
      </c>
      <c r="D6" s="39" t="s">
        <v>8</v>
      </c>
      <c r="E6" s="40" t="s">
        <v>12</v>
      </c>
    </row>
    <row r="7" spans="1:9" s="6" customFormat="1" ht="49.2" customHeight="1" thickBot="1" x14ac:dyDescent="0.35">
      <c r="A7" s="86"/>
      <c r="B7" s="95" t="s">
        <v>88</v>
      </c>
      <c r="C7" s="96"/>
      <c r="D7" s="96"/>
      <c r="E7" s="97"/>
    </row>
    <row r="8" spans="1:9" s="6" customFormat="1" ht="18" customHeight="1" thickBot="1" x14ac:dyDescent="0.35">
      <c r="A8" s="99" t="s">
        <v>15</v>
      </c>
      <c r="B8" s="100"/>
      <c r="C8" s="100"/>
      <c r="D8" s="100"/>
      <c r="E8" s="101"/>
    </row>
    <row r="9" spans="1:9" s="23" customFormat="1" ht="18" customHeight="1" x14ac:dyDescent="0.3">
      <c r="A9" s="51">
        <v>1</v>
      </c>
      <c r="B9" s="52" t="s">
        <v>16</v>
      </c>
      <c r="C9" s="53" t="s">
        <v>17</v>
      </c>
      <c r="D9" s="54">
        <v>25.835599999999996</v>
      </c>
      <c r="E9" s="61"/>
    </row>
    <row r="10" spans="1:9" s="23" customFormat="1" ht="18" customHeight="1" x14ac:dyDescent="0.3">
      <c r="A10" s="46">
        <v>2</v>
      </c>
      <c r="B10" s="32" t="s">
        <v>18</v>
      </c>
      <c r="C10" s="30" t="s">
        <v>17</v>
      </c>
      <c r="D10" s="55">
        <v>57.228679999999997</v>
      </c>
      <c r="E10" s="62"/>
    </row>
    <row r="11" spans="1:9" s="23" customFormat="1" ht="18" customHeight="1" x14ac:dyDescent="0.3">
      <c r="A11" s="46">
        <v>3</v>
      </c>
      <c r="B11" s="33" t="s">
        <v>19</v>
      </c>
      <c r="C11" s="30" t="s">
        <v>17</v>
      </c>
      <c r="D11" s="55">
        <v>13.32</v>
      </c>
      <c r="E11" s="62"/>
    </row>
    <row r="12" spans="1:9" s="23" customFormat="1" ht="18" customHeight="1" x14ac:dyDescent="0.3">
      <c r="A12" s="46">
        <v>4</v>
      </c>
      <c r="B12" s="33" t="s">
        <v>20</v>
      </c>
      <c r="C12" s="30" t="s">
        <v>17</v>
      </c>
      <c r="D12" s="55">
        <v>13.32</v>
      </c>
      <c r="E12" s="62"/>
    </row>
    <row r="13" spans="1:9" s="23" customFormat="1" ht="18" customHeight="1" x14ac:dyDescent="0.3">
      <c r="A13" s="46">
        <v>5</v>
      </c>
      <c r="B13" s="33" t="s">
        <v>21</v>
      </c>
      <c r="C13" s="30" t="s">
        <v>17</v>
      </c>
      <c r="D13" s="55">
        <v>13.32</v>
      </c>
      <c r="E13" s="62"/>
    </row>
    <row r="14" spans="1:9" s="23" customFormat="1" ht="18" customHeight="1" x14ac:dyDescent="0.3">
      <c r="A14" s="46">
        <v>6</v>
      </c>
      <c r="B14" s="33" t="s">
        <v>22</v>
      </c>
      <c r="C14" s="30" t="s">
        <v>23</v>
      </c>
      <c r="D14" s="56">
        <v>2</v>
      </c>
      <c r="E14" s="62"/>
    </row>
    <row r="15" spans="1:9" s="23" customFormat="1" ht="18" customHeight="1" x14ac:dyDescent="0.3">
      <c r="A15" s="46">
        <v>7</v>
      </c>
      <c r="B15" s="33" t="s">
        <v>24</v>
      </c>
      <c r="C15" s="31" t="s">
        <v>13</v>
      </c>
      <c r="D15" s="56">
        <v>1</v>
      </c>
      <c r="E15" s="62"/>
    </row>
    <row r="16" spans="1:9" s="23" customFormat="1" ht="18" customHeight="1" x14ac:dyDescent="0.3">
      <c r="A16" s="46">
        <v>8</v>
      </c>
      <c r="B16" s="33" t="s">
        <v>86</v>
      </c>
      <c r="C16" s="31" t="s">
        <v>13</v>
      </c>
      <c r="D16" s="56">
        <v>3</v>
      </c>
      <c r="E16" s="62"/>
    </row>
    <row r="17" spans="1:5" s="23" customFormat="1" ht="18" customHeight="1" x14ac:dyDescent="0.3">
      <c r="A17" s="46">
        <v>9</v>
      </c>
      <c r="B17" s="33" t="s">
        <v>25</v>
      </c>
      <c r="C17" s="31" t="s">
        <v>13</v>
      </c>
      <c r="D17" s="56">
        <v>4</v>
      </c>
      <c r="E17" s="62"/>
    </row>
    <row r="18" spans="1:5" s="23" customFormat="1" ht="18" customHeight="1" x14ac:dyDescent="0.3">
      <c r="A18" s="46">
        <v>10</v>
      </c>
      <c r="B18" s="33" t="s">
        <v>70</v>
      </c>
      <c r="C18" s="31" t="s">
        <v>13</v>
      </c>
      <c r="D18" s="56">
        <v>1</v>
      </c>
      <c r="E18" s="62"/>
    </row>
    <row r="19" spans="1:5" s="21" customFormat="1" ht="18" customHeight="1" x14ac:dyDescent="0.3">
      <c r="A19" s="47">
        <v>11</v>
      </c>
      <c r="B19" s="33" t="s">
        <v>26</v>
      </c>
      <c r="C19" s="31" t="s">
        <v>27</v>
      </c>
      <c r="D19" s="57">
        <v>15.440000000000001</v>
      </c>
      <c r="E19" s="62"/>
    </row>
    <row r="20" spans="1:5" s="6" customFormat="1" ht="15.6" customHeight="1" x14ac:dyDescent="0.3">
      <c r="A20" s="47">
        <v>12</v>
      </c>
      <c r="B20" s="33" t="s">
        <v>28</v>
      </c>
      <c r="C20" s="31" t="s">
        <v>27</v>
      </c>
      <c r="D20" s="57">
        <v>24.44</v>
      </c>
      <c r="E20" s="62"/>
    </row>
    <row r="21" spans="1:5" s="6" customFormat="1" ht="15.6" x14ac:dyDescent="0.3">
      <c r="A21" s="47">
        <v>13</v>
      </c>
      <c r="B21" s="33" t="s">
        <v>85</v>
      </c>
      <c r="C21" s="31" t="s">
        <v>27</v>
      </c>
      <c r="D21" s="58">
        <v>4</v>
      </c>
      <c r="E21" s="62"/>
    </row>
    <row r="22" spans="1:5" s="18" customFormat="1" ht="15.6" x14ac:dyDescent="0.3">
      <c r="A22" s="47">
        <v>14</v>
      </c>
      <c r="B22" s="33" t="s">
        <v>29</v>
      </c>
      <c r="C22" s="31" t="s">
        <v>13</v>
      </c>
      <c r="D22" s="58">
        <v>2</v>
      </c>
      <c r="E22" s="62"/>
    </row>
    <row r="23" spans="1:5" s="6" customFormat="1" ht="15.6" x14ac:dyDescent="0.3">
      <c r="A23" s="47">
        <v>15</v>
      </c>
      <c r="B23" s="33" t="s">
        <v>30</v>
      </c>
      <c r="C23" s="31" t="s">
        <v>13</v>
      </c>
      <c r="D23" s="56">
        <v>3</v>
      </c>
      <c r="E23" s="62"/>
    </row>
    <row r="24" spans="1:5" s="6" customFormat="1" ht="15.6" x14ac:dyDescent="0.3">
      <c r="A24" s="47">
        <v>16</v>
      </c>
      <c r="B24" s="33" t="s">
        <v>31</v>
      </c>
      <c r="C24" s="31" t="s">
        <v>32</v>
      </c>
      <c r="D24" s="57">
        <v>4929.750399999999</v>
      </c>
      <c r="E24" s="62"/>
    </row>
    <row r="25" spans="1:5" s="6" customFormat="1" ht="16.2" thickBot="1" x14ac:dyDescent="0.35">
      <c r="A25" s="48">
        <v>17</v>
      </c>
      <c r="B25" s="34" t="s">
        <v>33</v>
      </c>
      <c r="C25" s="35" t="s">
        <v>13</v>
      </c>
      <c r="D25" s="59">
        <v>1</v>
      </c>
      <c r="E25" s="63"/>
    </row>
    <row r="26" spans="1:5" s="27" customFormat="1" ht="16.2" thickBot="1" x14ac:dyDescent="0.35">
      <c r="A26" s="99" t="s">
        <v>34</v>
      </c>
      <c r="B26" s="102"/>
      <c r="C26" s="102"/>
      <c r="D26" s="102"/>
      <c r="E26" s="64"/>
    </row>
    <row r="27" spans="1:5" s="6" customFormat="1" ht="17.399999999999999" customHeight="1" thickBot="1" x14ac:dyDescent="0.35">
      <c r="A27" s="49">
        <v>18</v>
      </c>
      <c r="B27" s="28" t="s">
        <v>35</v>
      </c>
      <c r="C27" s="29" t="s">
        <v>13</v>
      </c>
      <c r="D27" s="60">
        <v>3</v>
      </c>
      <c r="E27" s="65"/>
    </row>
    <row r="28" spans="1:5" s="6" customFormat="1" ht="16.2" customHeight="1" thickBot="1" x14ac:dyDescent="0.35">
      <c r="A28" s="42">
        <v>19</v>
      </c>
      <c r="B28" s="28" t="s">
        <v>36</v>
      </c>
      <c r="C28" s="29" t="s">
        <v>13</v>
      </c>
      <c r="D28" s="60">
        <v>4</v>
      </c>
      <c r="E28" s="62"/>
    </row>
    <row r="29" spans="1:5" s="6" customFormat="1" ht="16.2" thickBot="1" x14ac:dyDescent="0.35">
      <c r="A29" s="42">
        <v>20</v>
      </c>
      <c r="B29" s="28" t="s">
        <v>71</v>
      </c>
      <c r="C29" s="29" t="s">
        <v>13</v>
      </c>
      <c r="D29" s="60">
        <v>8</v>
      </c>
      <c r="E29" s="62"/>
    </row>
    <row r="30" spans="1:5" s="20" customFormat="1" ht="16.2" thickBot="1" x14ac:dyDescent="0.35">
      <c r="A30" s="42">
        <v>21</v>
      </c>
      <c r="B30" s="28" t="s">
        <v>72</v>
      </c>
      <c r="C30" s="29" t="s">
        <v>13</v>
      </c>
      <c r="D30" s="60">
        <v>9</v>
      </c>
      <c r="E30" s="62"/>
    </row>
    <row r="31" spans="1:5" s="20" customFormat="1" ht="16.2" thickBot="1" x14ac:dyDescent="0.35">
      <c r="A31" s="42">
        <v>22</v>
      </c>
      <c r="B31" s="28" t="s">
        <v>37</v>
      </c>
      <c r="C31" s="29" t="s">
        <v>38</v>
      </c>
      <c r="D31" s="60">
        <v>12.44</v>
      </c>
      <c r="E31" s="62"/>
    </row>
    <row r="32" spans="1:5" s="20" customFormat="1" ht="16.2" thickBot="1" x14ac:dyDescent="0.35">
      <c r="A32" s="42">
        <v>23</v>
      </c>
      <c r="B32" s="28" t="s">
        <v>39</v>
      </c>
      <c r="C32" s="29" t="s">
        <v>38</v>
      </c>
      <c r="D32" s="60">
        <v>6</v>
      </c>
      <c r="E32" s="62"/>
    </row>
    <row r="33" spans="1:5" s="20" customFormat="1" ht="16.2" thickBot="1" x14ac:dyDescent="0.35">
      <c r="A33" s="42">
        <v>24</v>
      </c>
      <c r="B33" s="28" t="s">
        <v>40</v>
      </c>
      <c r="C33" s="29" t="s">
        <v>13</v>
      </c>
      <c r="D33" s="60">
        <v>1</v>
      </c>
      <c r="E33" s="62"/>
    </row>
    <row r="34" spans="1:5" s="20" customFormat="1" ht="16.2" thickBot="1" x14ac:dyDescent="0.35">
      <c r="A34" s="45">
        <v>25</v>
      </c>
      <c r="B34" s="28" t="s">
        <v>73</v>
      </c>
      <c r="C34" s="29" t="s">
        <v>13</v>
      </c>
      <c r="D34" s="60">
        <v>13</v>
      </c>
      <c r="E34" s="62"/>
    </row>
    <row r="35" spans="1:5" s="20" customFormat="1" ht="16.2" thickBot="1" x14ac:dyDescent="0.35">
      <c r="A35" s="45">
        <v>26</v>
      </c>
      <c r="B35" s="28" t="s">
        <v>42</v>
      </c>
      <c r="C35" s="29" t="s">
        <v>38</v>
      </c>
      <c r="D35" s="60">
        <v>39.4</v>
      </c>
      <c r="E35" s="62"/>
    </row>
    <row r="36" spans="1:5" s="20" customFormat="1" ht="16.2" thickBot="1" x14ac:dyDescent="0.35">
      <c r="A36" s="45">
        <v>27</v>
      </c>
      <c r="B36" s="28" t="s">
        <v>43</v>
      </c>
      <c r="C36" s="29" t="s">
        <v>38</v>
      </c>
      <c r="D36" s="60">
        <v>19.899999999999999</v>
      </c>
      <c r="E36" s="62"/>
    </row>
    <row r="37" spans="1:5" s="20" customFormat="1" ht="16.2" thickBot="1" x14ac:dyDescent="0.35">
      <c r="A37" s="45">
        <v>28</v>
      </c>
      <c r="B37" s="28" t="s">
        <v>44</v>
      </c>
      <c r="C37" s="29" t="s">
        <v>13</v>
      </c>
      <c r="D37" s="60">
        <v>4</v>
      </c>
      <c r="E37" s="62"/>
    </row>
    <row r="38" spans="1:5" s="20" customFormat="1" ht="16.2" thickBot="1" x14ac:dyDescent="0.35">
      <c r="A38" s="45">
        <v>29</v>
      </c>
      <c r="B38" s="28" t="s">
        <v>45</v>
      </c>
      <c r="C38" s="29" t="s">
        <v>13</v>
      </c>
      <c r="D38" s="60">
        <v>4</v>
      </c>
      <c r="E38" s="62"/>
    </row>
    <row r="39" spans="1:5" s="20" customFormat="1" ht="16.2" thickBot="1" x14ac:dyDescent="0.35">
      <c r="A39" s="45">
        <v>30</v>
      </c>
      <c r="B39" s="28" t="s">
        <v>74</v>
      </c>
      <c r="C39" s="29" t="s">
        <v>13</v>
      </c>
      <c r="D39" s="60">
        <v>3</v>
      </c>
      <c r="E39" s="62"/>
    </row>
    <row r="40" spans="1:5" s="20" customFormat="1" ht="16.2" thickBot="1" x14ac:dyDescent="0.35">
      <c r="A40" s="45">
        <v>31</v>
      </c>
      <c r="B40" s="28" t="s">
        <v>75</v>
      </c>
      <c r="C40" s="29" t="s">
        <v>13</v>
      </c>
      <c r="D40" s="60">
        <v>1</v>
      </c>
      <c r="E40" s="62"/>
    </row>
    <row r="41" spans="1:5" s="20" customFormat="1" ht="16.2" thickBot="1" x14ac:dyDescent="0.35">
      <c r="A41" s="45">
        <v>32</v>
      </c>
      <c r="B41" s="28" t="s">
        <v>46</v>
      </c>
      <c r="C41" s="29" t="s">
        <v>13</v>
      </c>
      <c r="D41" s="60">
        <v>1</v>
      </c>
      <c r="E41" s="62"/>
    </row>
    <row r="42" spans="1:5" s="20" customFormat="1" ht="16.2" thickBot="1" x14ac:dyDescent="0.35">
      <c r="A42" s="45">
        <v>33</v>
      </c>
      <c r="B42" s="28" t="s">
        <v>47</v>
      </c>
      <c r="C42" s="29" t="s">
        <v>13</v>
      </c>
      <c r="D42" s="60">
        <v>2</v>
      </c>
      <c r="E42" s="62"/>
    </row>
    <row r="43" spans="1:5" s="20" customFormat="1" ht="16.2" thickBot="1" x14ac:dyDescent="0.35">
      <c r="A43" s="45">
        <v>34</v>
      </c>
      <c r="B43" s="28" t="s">
        <v>48</v>
      </c>
      <c r="C43" s="29" t="s">
        <v>13</v>
      </c>
      <c r="D43" s="60">
        <v>2</v>
      </c>
      <c r="E43" s="62"/>
    </row>
    <row r="44" spans="1:5" s="20" customFormat="1" ht="16.2" thickBot="1" x14ac:dyDescent="0.35">
      <c r="A44" s="45">
        <v>35</v>
      </c>
      <c r="B44" s="28" t="s">
        <v>49</v>
      </c>
      <c r="C44" s="29" t="s">
        <v>13</v>
      </c>
      <c r="D44" s="60">
        <v>1</v>
      </c>
      <c r="E44" s="62"/>
    </row>
    <row r="45" spans="1:5" s="20" customFormat="1" ht="16.2" thickBot="1" x14ac:dyDescent="0.35">
      <c r="A45" s="45">
        <v>36</v>
      </c>
      <c r="B45" s="28" t="s">
        <v>50</v>
      </c>
      <c r="C45" s="29" t="s">
        <v>13</v>
      </c>
      <c r="D45" s="60">
        <v>1</v>
      </c>
      <c r="E45" s="62"/>
    </row>
    <row r="46" spans="1:5" s="20" customFormat="1" ht="16.2" thickBot="1" x14ac:dyDescent="0.35">
      <c r="A46" s="45">
        <v>37</v>
      </c>
      <c r="B46" s="28" t="s">
        <v>51</v>
      </c>
      <c r="C46" s="29" t="s">
        <v>13</v>
      </c>
      <c r="D46" s="60">
        <v>1</v>
      </c>
      <c r="E46" s="62"/>
    </row>
    <row r="47" spans="1:5" s="20" customFormat="1" ht="16.2" thickBot="1" x14ac:dyDescent="0.35">
      <c r="A47" s="45">
        <v>38</v>
      </c>
      <c r="B47" s="28" t="s">
        <v>52</v>
      </c>
      <c r="C47" s="29" t="s">
        <v>27</v>
      </c>
      <c r="D47" s="60">
        <v>18</v>
      </c>
      <c r="E47" s="62"/>
    </row>
    <row r="48" spans="1:5" s="20" customFormat="1" ht="16.2" thickBot="1" x14ac:dyDescent="0.35">
      <c r="A48" s="45">
        <v>39</v>
      </c>
      <c r="B48" s="28" t="s">
        <v>53</v>
      </c>
      <c r="C48" s="29" t="s">
        <v>27</v>
      </c>
      <c r="D48" s="60">
        <v>17</v>
      </c>
      <c r="E48" s="62"/>
    </row>
    <row r="49" spans="1:5" ht="14.4" thickBot="1" x14ac:dyDescent="0.3">
      <c r="A49" s="45">
        <v>40</v>
      </c>
      <c r="B49" s="28" t="s">
        <v>54</v>
      </c>
      <c r="C49" s="29" t="s">
        <v>13</v>
      </c>
      <c r="D49" s="60">
        <v>4</v>
      </c>
      <c r="E49" s="62"/>
    </row>
    <row r="50" spans="1:5" ht="14.4" thickBot="1" x14ac:dyDescent="0.3">
      <c r="A50" s="45">
        <v>41</v>
      </c>
      <c r="B50" s="28" t="s">
        <v>55</v>
      </c>
      <c r="C50" s="29" t="s">
        <v>13</v>
      </c>
      <c r="D50" s="60">
        <v>4</v>
      </c>
      <c r="E50" s="62"/>
    </row>
    <row r="51" spans="1:5" ht="14.4" thickBot="1" x14ac:dyDescent="0.3">
      <c r="A51" s="45">
        <v>42</v>
      </c>
      <c r="B51" s="28" t="s">
        <v>76</v>
      </c>
      <c r="C51" s="29" t="s">
        <v>13</v>
      </c>
      <c r="D51" s="60">
        <v>2</v>
      </c>
      <c r="E51" s="62"/>
    </row>
    <row r="52" spans="1:5" ht="14.4" thickBot="1" x14ac:dyDescent="0.3">
      <c r="A52" s="45">
        <v>43</v>
      </c>
      <c r="B52" s="28" t="s">
        <v>57</v>
      </c>
      <c r="C52" s="29" t="s">
        <v>27</v>
      </c>
      <c r="D52" s="60">
        <v>16</v>
      </c>
      <c r="E52" s="62"/>
    </row>
    <row r="53" spans="1:5" ht="14.4" thickBot="1" x14ac:dyDescent="0.3">
      <c r="A53" s="45">
        <v>44</v>
      </c>
      <c r="B53" s="28" t="s">
        <v>58</v>
      </c>
      <c r="C53" s="29" t="s">
        <v>27</v>
      </c>
      <c r="D53" s="60">
        <v>3</v>
      </c>
      <c r="E53" s="62"/>
    </row>
    <row r="54" spans="1:5" ht="14.4" thickBot="1" x14ac:dyDescent="0.3">
      <c r="A54" s="45">
        <v>45</v>
      </c>
      <c r="B54" s="28" t="s">
        <v>77</v>
      </c>
      <c r="C54" s="29" t="s">
        <v>27</v>
      </c>
      <c r="D54" s="60">
        <v>4</v>
      </c>
      <c r="E54" s="62"/>
    </row>
    <row r="55" spans="1:5" ht="14.4" thickBot="1" x14ac:dyDescent="0.3">
      <c r="A55" s="45">
        <v>46</v>
      </c>
      <c r="B55" s="28" t="s">
        <v>59</v>
      </c>
      <c r="C55" s="29" t="s">
        <v>13</v>
      </c>
      <c r="D55" s="60">
        <v>1</v>
      </c>
      <c r="E55" s="62"/>
    </row>
    <row r="56" spans="1:5" ht="14.4" thickBot="1" x14ac:dyDescent="0.3">
      <c r="A56" s="45">
        <v>47</v>
      </c>
      <c r="B56" s="28" t="s">
        <v>60</v>
      </c>
      <c r="C56" s="29" t="s">
        <v>13</v>
      </c>
      <c r="D56" s="60">
        <v>7</v>
      </c>
      <c r="E56" s="62"/>
    </row>
    <row r="57" spans="1:5" ht="14.4" thickBot="1" x14ac:dyDescent="0.3">
      <c r="A57" s="45">
        <v>48</v>
      </c>
      <c r="B57" s="28" t="s">
        <v>61</v>
      </c>
      <c r="C57" s="29" t="s">
        <v>17</v>
      </c>
      <c r="D57" s="60">
        <v>13.32</v>
      </c>
      <c r="E57" s="62"/>
    </row>
    <row r="58" spans="1:5" ht="14.4" thickBot="1" x14ac:dyDescent="0.3">
      <c r="A58" s="45">
        <v>49</v>
      </c>
      <c r="B58" s="28" t="s">
        <v>62</v>
      </c>
      <c r="C58" s="29" t="s">
        <v>17</v>
      </c>
      <c r="D58" s="60">
        <v>13.32</v>
      </c>
      <c r="E58" s="62"/>
    </row>
    <row r="59" spans="1:5" ht="14.4" thickBot="1" x14ac:dyDescent="0.3">
      <c r="A59" s="45">
        <v>50</v>
      </c>
      <c r="B59" s="28" t="s">
        <v>78</v>
      </c>
      <c r="C59" s="29" t="s">
        <v>13</v>
      </c>
      <c r="D59" s="60">
        <v>24</v>
      </c>
      <c r="E59" s="62"/>
    </row>
    <row r="60" spans="1:5" ht="14.4" thickBot="1" x14ac:dyDescent="0.3">
      <c r="A60" s="45">
        <v>51</v>
      </c>
      <c r="B60" s="28" t="s">
        <v>63</v>
      </c>
      <c r="C60" s="29" t="s">
        <v>17</v>
      </c>
      <c r="D60" s="60">
        <v>25.84</v>
      </c>
      <c r="E60" s="62"/>
    </row>
    <row r="61" spans="1:5" ht="14.4" thickBot="1" x14ac:dyDescent="0.3">
      <c r="A61" s="45">
        <v>52</v>
      </c>
      <c r="B61" s="28" t="s">
        <v>63</v>
      </c>
      <c r="C61" s="29" t="s">
        <v>27</v>
      </c>
      <c r="D61" s="60">
        <v>4.5</v>
      </c>
      <c r="E61" s="62"/>
    </row>
    <row r="62" spans="1:5" ht="14.4" thickBot="1" x14ac:dyDescent="0.3">
      <c r="A62" s="45">
        <v>53</v>
      </c>
      <c r="B62" s="28" t="s">
        <v>64</v>
      </c>
      <c r="C62" s="29" t="s">
        <v>27</v>
      </c>
      <c r="D62" s="60">
        <v>12.88</v>
      </c>
      <c r="E62" s="62"/>
    </row>
    <row r="63" spans="1:5" ht="14.4" thickBot="1" x14ac:dyDescent="0.3">
      <c r="A63" s="45">
        <v>54</v>
      </c>
      <c r="B63" s="28" t="s">
        <v>65</v>
      </c>
      <c r="C63" s="29" t="s">
        <v>17</v>
      </c>
      <c r="D63" s="60">
        <v>57.23</v>
      </c>
      <c r="E63" s="62"/>
    </row>
    <row r="64" spans="1:5" ht="14.4" thickBot="1" x14ac:dyDescent="0.3">
      <c r="A64" s="45">
        <v>55</v>
      </c>
      <c r="B64" s="28" t="s">
        <v>79</v>
      </c>
      <c r="C64" s="29" t="s">
        <v>17</v>
      </c>
      <c r="D64" s="60">
        <v>31.39</v>
      </c>
      <c r="E64" s="62"/>
    </row>
    <row r="65" spans="1:5" ht="14.4" thickBot="1" x14ac:dyDescent="0.3">
      <c r="A65" s="45">
        <v>56</v>
      </c>
      <c r="B65" s="28" t="s">
        <v>80</v>
      </c>
      <c r="C65" s="29" t="s">
        <v>27</v>
      </c>
      <c r="D65" s="60">
        <v>10.67</v>
      </c>
      <c r="E65" s="62"/>
    </row>
    <row r="66" spans="1:5" ht="14.4" thickBot="1" x14ac:dyDescent="0.3">
      <c r="A66" s="45">
        <v>57</v>
      </c>
      <c r="B66" s="28" t="s">
        <v>81</v>
      </c>
      <c r="C66" s="29" t="s">
        <v>17</v>
      </c>
      <c r="D66" s="60">
        <v>31.39</v>
      </c>
      <c r="E66" s="62"/>
    </row>
    <row r="67" spans="1:5" ht="14.4" thickBot="1" x14ac:dyDescent="0.3">
      <c r="A67" s="45">
        <v>58</v>
      </c>
      <c r="B67" s="28" t="s">
        <v>82</v>
      </c>
      <c r="C67" s="29" t="s">
        <v>27</v>
      </c>
      <c r="D67" s="60">
        <v>10.67</v>
      </c>
      <c r="E67" s="62"/>
    </row>
    <row r="68" spans="1:5" ht="14.4" thickBot="1" x14ac:dyDescent="0.3">
      <c r="A68" s="45">
        <v>59</v>
      </c>
      <c r="B68" s="28" t="s">
        <v>83</v>
      </c>
      <c r="C68" s="29" t="s">
        <v>13</v>
      </c>
      <c r="D68" s="60">
        <v>1</v>
      </c>
      <c r="E68" s="62"/>
    </row>
    <row r="69" spans="1:5" ht="14.4" thickBot="1" x14ac:dyDescent="0.3">
      <c r="A69" s="45">
        <v>60</v>
      </c>
      <c r="B69" s="28" t="s">
        <v>69</v>
      </c>
      <c r="C69" s="29" t="s">
        <v>13</v>
      </c>
      <c r="D69" s="60">
        <v>2</v>
      </c>
      <c r="E69" s="62"/>
    </row>
    <row r="70" spans="1:5" ht="14.4" thickBot="1" x14ac:dyDescent="0.3">
      <c r="A70" s="45">
        <v>61</v>
      </c>
      <c r="B70" s="28" t="s">
        <v>66</v>
      </c>
      <c r="C70" s="29" t="s">
        <v>17</v>
      </c>
      <c r="D70" s="60">
        <v>13.32</v>
      </c>
      <c r="E70" s="62"/>
    </row>
    <row r="71" spans="1:5" ht="14.4" thickBot="1" x14ac:dyDescent="0.3">
      <c r="A71" s="45">
        <v>62</v>
      </c>
      <c r="B71" s="28" t="s">
        <v>67</v>
      </c>
      <c r="C71" s="29" t="s">
        <v>68</v>
      </c>
      <c r="D71" s="60">
        <v>6</v>
      </c>
      <c r="E71" s="66"/>
    </row>
    <row r="72" spans="1:5" ht="16.2" thickBot="1" x14ac:dyDescent="0.35">
      <c r="A72" s="7"/>
      <c r="B72" s="79" t="s">
        <v>11</v>
      </c>
      <c r="C72" s="80"/>
      <c r="D72" s="81"/>
      <c r="E72" s="19">
        <f>SUM(E9:E71)</f>
        <v>0</v>
      </c>
    </row>
    <row r="73" spans="1:5" x14ac:dyDescent="0.25">
      <c r="B73" s="2"/>
      <c r="C73" s="13"/>
      <c r="D73" s="24"/>
      <c r="E73" s="13"/>
    </row>
    <row r="74" spans="1:5" ht="15.6" x14ac:dyDescent="0.3">
      <c r="B74" s="4" t="s">
        <v>2</v>
      </c>
      <c r="C74" s="14"/>
      <c r="D74" s="25"/>
      <c r="E74" s="12"/>
    </row>
    <row r="75" spans="1:5" ht="15.6" x14ac:dyDescent="0.3">
      <c r="B75" s="4" t="s">
        <v>0</v>
      </c>
      <c r="C75" s="15"/>
      <c r="D75" s="25"/>
      <c r="E75" s="12"/>
    </row>
    <row r="76" spans="1:5" ht="15.6" x14ac:dyDescent="0.3">
      <c r="B76" s="4" t="s">
        <v>14</v>
      </c>
      <c r="C76" s="15"/>
      <c r="D76" s="24"/>
      <c r="E76" s="13"/>
    </row>
    <row r="77" spans="1:5" x14ac:dyDescent="0.25">
      <c r="B77" s="2"/>
      <c r="C77" s="13"/>
      <c r="D77" s="24"/>
      <c r="E77" s="13"/>
    </row>
    <row r="78" spans="1:5" x14ac:dyDescent="0.25">
      <c r="B78" s="2"/>
      <c r="C78" s="13"/>
      <c r="D78" s="24"/>
      <c r="E78" s="13"/>
    </row>
    <row r="79" spans="1:5" ht="32.4" x14ac:dyDescent="0.35">
      <c r="B79" s="3" t="s">
        <v>1</v>
      </c>
      <c r="C79" s="13"/>
      <c r="D79" s="24"/>
      <c r="E79" s="13"/>
    </row>
    <row r="81" spans="1:5" ht="14.4" thickBot="1" x14ac:dyDescent="0.3"/>
    <row r="82" spans="1:5" ht="16.8" thickBot="1" x14ac:dyDescent="0.4">
      <c r="A82" s="91" t="s">
        <v>3</v>
      </c>
      <c r="B82" s="92"/>
      <c r="C82" s="82"/>
      <c r="D82" s="83"/>
      <c r="E82" s="84"/>
    </row>
    <row r="83" spans="1:5" ht="18" x14ac:dyDescent="0.25">
      <c r="A83" s="98"/>
      <c r="B83" s="98"/>
      <c r="C83" s="98"/>
      <c r="D83" s="98"/>
      <c r="E83" s="98"/>
    </row>
    <row r="84" spans="1:5" ht="46.2" customHeight="1" thickBot="1" x14ac:dyDescent="0.35">
      <c r="A84" s="93" t="s">
        <v>9</v>
      </c>
      <c r="B84" s="94"/>
      <c r="C84" s="94"/>
      <c r="D84" s="94"/>
      <c r="E84" s="94"/>
    </row>
    <row r="85" spans="1:5" ht="46.8" x14ac:dyDescent="0.25">
      <c r="A85" s="85" t="s">
        <v>10</v>
      </c>
      <c r="B85" s="38" t="s">
        <v>6</v>
      </c>
      <c r="C85" s="38" t="s">
        <v>7</v>
      </c>
      <c r="D85" s="39" t="s">
        <v>8</v>
      </c>
      <c r="E85" s="40" t="s">
        <v>12</v>
      </c>
    </row>
    <row r="86" spans="1:5" ht="45.6" customHeight="1" thickBot="1" x14ac:dyDescent="0.3">
      <c r="A86" s="106"/>
      <c r="B86" s="107" t="s">
        <v>89</v>
      </c>
      <c r="C86" s="107"/>
      <c r="D86" s="107"/>
      <c r="E86" s="108"/>
    </row>
    <row r="87" spans="1:5" ht="16.2" customHeight="1" thickBot="1" x14ac:dyDescent="0.3">
      <c r="A87" s="103" t="s">
        <v>15</v>
      </c>
      <c r="B87" s="104"/>
      <c r="C87" s="104"/>
      <c r="D87" s="104"/>
      <c r="E87" s="105"/>
    </row>
    <row r="88" spans="1:5" ht="14.4" thickBot="1" x14ac:dyDescent="0.3">
      <c r="A88" s="50">
        <v>1</v>
      </c>
      <c r="B88" s="28" t="s">
        <v>16</v>
      </c>
      <c r="C88" s="29" t="s">
        <v>17</v>
      </c>
      <c r="D88" s="60">
        <v>25.17</v>
      </c>
      <c r="E88" s="61"/>
    </row>
    <row r="89" spans="1:5" ht="14.4" thickBot="1" x14ac:dyDescent="0.3">
      <c r="A89" s="41">
        <v>2</v>
      </c>
      <c r="B89" s="28" t="s">
        <v>18</v>
      </c>
      <c r="C89" s="29" t="s">
        <v>17</v>
      </c>
      <c r="D89" s="60">
        <v>55.83</v>
      </c>
      <c r="E89" s="62"/>
    </row>
    <row r="90" spans="1:5" ht="14.4" thickBot="1" x14ac:dyDescent="0.3">
      <c r="A90" s="41">
        <v>3</v>
      </c>
      <c r="B90" s="28" t="s">
        <v>19</v>
      </c>
      <c r="C90" s="29" t="s">
        <v>17</v>
      </c>
      <c r="D90" s="60">
        <v>12.63</v>
      </c>
      <c r="E90" s="62"/>
    </row>
    <row r="91" spans="1:5" ht="14.4" thickBot="1" x14ac:dyDescent="0.3">
      <c r="A91" s="41">
        <v>4</v>
      </c>
      <c r="B91" s="28" t="s">
        <v>20</v>
      </c>
      <c r="C91" s="29" t="s">
        <v>17</v>
      </c>
      <c r="D91" s="60">
        <v>12.63</v>
      </c>
      <c r="E91" s="62"/>
    </row>
    <row r="92" spans="1:5" ht="14.4" thickBot="1" x14ac:dyDescent="0.3">
      <c r="A92" s="41">
        <v>5</v>
      </c>
      <c r="B92" s="28" t="s">
        <v>21</v>
      </c>
      <c r="C92" s="29" t="s">
        <v>17</v>
      </c>
      <c r="D92" s="60">
        <v>12.63</v>
      </c>
      <c r="E92" s="62"/>
    </row>
    <row r="93" spans="1:5" ht="14.4" thickBot="1" x14ac:dyDescent="0.3">
      <c r="A93" s="41">
        <v>6</v>
      </c>
      <c r="B93" s="28" t="s">
        <v>22</v>
      </c>
      <c r="C93" s="29" t="s">
        <v>23</v>
      </c>
      <c r="D93" s="60">
        <v>2</v>
      </c>
      <c r="E93" s="62"/>
    </row>
    <row r="94" spans="1:5" ht="14.4" thickBot="1" x14ac:dyDescent="0.3">
      <c r="A94" s="41">
        <v>7</v>
      </c>
      <c r="B94" s="28" t="s">
        <v>24</v>
      </c>
      <c r="C94" s="29" t="s">
        <v>13</v>
      </c>
      <c r="D94" s="60">
        <v>1</v>
      </c>
      <c r="E94" s="62"/>
    </row>
    <row r="95" spans="1:5" ht="14.4" thickBot="1" x14ac:dyDescent="0.3">
      <c r="A95" s="41">
        <v>8</v>
      </c>
      <c r="B95" s="28" t="s">
        <v>84</v>
      </c>
      <c r="C95" s="29" t="s">
        <v>13</v>
      </c>
      <c r="D95" s="60">
        <v>3</v>
      </c>
      <c r="E95" s="62"/>
    </row>
    <row r="96" spans="1:5" ht="14.4" thickBot="1" x14ac:dyDescent="0.3">
      <c r="A96" s="41">
        <v>9</v>
      </c>
      <c r="B96" s="28" t="s">
        <v>25</v>
      </c>
      <c r="C96" s="29" t="s">
        <v>13</v>
      </c>
      <c r="D96" s="60">
        <v>4</v>
      </c>
      <c r="E96" s="62"/>
    </row>
    <row r="97" spans="1:5" ht="14.4" thickBot="1" x14ac:dyDescent="0.3">
      <c r="A97" s="41">
        <v>10</v>
      </c>
      <c r="B97" s="28" t="s">
        <v>70</v>
      </c>
      <c r="C97" s="29" t="s">
        <v>13</v>
      </c>
      <c r="D97" s="60">
        <v>1</v>
      </c>
      <c r="E97" s="62"/>
    </row>
    <row r="98" spans="1:5" ht="14.4" thickBot="1" x14ac:dyDescent="0.3">
      <c r="A98" s="42">
        <v>11</v>
      </c>
      <c r="B98" s="28" t="s">
        <v>26</v>
      </c>
      <c r="C98" s="29" t="s">
        <v>27</v>
      </c>
      <c r="D98" s="60">
        <v>15.44</v>
      </c>
      <c r="E98" s="62"/>
    </row>
    <row r="99" spans="1:5" ht="14.4" thickBot="1" x14ac:dyDescent="0.3">
      <c r="A99" s="42">
        <v>12</v>
      </c>
      <c r="B99" s="28" t="s">
        <v>28</v>
      </c>
      <c r="C99" s="29" t="s">
        <v>27</v>
      </c>
      <c r="D99" s="60">
        <v>24.44</v>
      </c>
      <c r="E99" s="62"/>
    </row>
    <row r="100" spans="1:5" ht="14.4" thickBot="1" x14ac:dyDescent="0.3">
      <c r="A100" s="42">
        <v>13</v>
      </c>
      <c r="B100" s="28" t="s">
        <v>85</v>
      </c>
      <c r="C100" s="29" t="s">
        <v>27</v>
      </c>
      <c r="D100" s="60">
        <v>4</v>
      </c>
      <c r="E100" s="62"/>
    </row>
    <row r="101" spans="1:5" ht="14.4" thickBot="1" x14ac:dyDescent="0.3">
      <c r="A101" s="42">
        <v>14</v>
      </c>
      <c r="B101" s="28" t="s">
        <v>29</v>
      </c>
      <c r="C101" s="29" t="s">
        <v>13</v>
      </c>
      <c r="D101" s="60">
        <v>2</v>
      </c>
      <c r="E101" s="62"/>
    </row>
    <row r="102" spans="1:5" ht="14.4" thickBot="1" x14ac:dyDescent="0.3">
      <c r="A102" s="42">
        <v>15</v>
      </c>
      <c r="B102" s="28" t="s">
        <v>30</v>
      </c>
      <c r="C102" s="29" t="s">
        <v>13</v>
      </c>
      <c r="D102" s="60">
        <v>3</v>
      </c>
      <c r="E102" s="62"/>
    </row>
    <row r="103" spans="1:5" ht="14.4" thickBot="1" x14ac:dyDescent="0.3">
      <c r="A103" s="42">
        <v>16</v>
      </c>
      <c r="B103" s="28" t="s">
        <v>31</v>
      </c>
      <c r="C103" s="29" t="s">
        <v>32</v>
      </c>
      <c r="D103" s="60">
        <v>4778.1400000000003</v>
      </c>
      <c r="E103" s="62"/>
    </row>
    <row r="104" spans="1:5" ht="14.4" thickBot="1" x14ac:dyDescent="0.3">
      <c r="A104" s="43">
        <v>17</v>
      </c>
      <c r="B104" s="36" t="s">
        <v>33</v>
      </c>
      <c r="C104" s="37" t="s">
        <v>13</v>
      </c>
      <c r="D104" s="67">
        <v>1</v>
      </c>
      <c r="E104" s="63"/>
    </row>
    <row r="105" spans="1:5" ht="15" thickBot="1" x14ac:dyDescent="0.3">
      <c r="A105" s="99" t="s">
        <v>34</v>
      </c>
      <c r="B105" s="102"/>
      <c r="C105" s="102"/>
      <c r="D105" s="102"/>
      <c r="E105" s="64"/>
    </row>
    <row r="106" spans="1:5" ht="15.6" x14ac:dyDescent="0.25">
      <c r="A106" s="44">
        <v>18</v>
      </c>
      <c r="B106" s="70" t="s">
        <v>35</v>
      </c>
      <c r="C106" s="72" t="s">
        <v>13</v>
      </c>
      <c r="D106" s="72">
        <v>3</v>
      </c>
      <c r="E106" s="65"/>
    </row>
    <row r="107" spans="1:5" ht="15.6" x14ac:dyDescent="0.25">
      <c r="A107" s="42">
        <v>19</v>
      </c>
      <c r="B107" s="70" t="s">
        <v>36</v>
      </c>
      <c r="C107" s="72" t="s">
        <v>13</v>
      </c>
      <c r="D107" s="72">
        <v>4</v>
      </c>
      <c r="E107" s="62"/>
    </row>
    <row r="108" spans="1:5" ht="15.6" x14ac:dyDescent="0.25">
      <c r="A108" s="42">
        <v>20</v>
      </c>
      <c r="B108" s="70" t="s">
        <v>71</v>
      </c>
      <c r="C108" s="72" t="s">
        <v>13</v>
      </c>
      <c r="D108" s="78">
        <f>1+3+3+1</f>
        <v>8</v>
      </c>
      <c r="E108" s="62"/>
    </row>
    <row r="109" spans="1:5" ht="15.6" x14ac:dyDescent="0.25">
      <c r="A109" s="42">
        <v>21</v>
      </c>
      <c r="B109" s="70" t="s">
        <v>72</v>
      </c>
      <c r="C109" s="72" t="s">
        <v>13</v>
      </c>
      <c r="D109" s="72">
        <f>1+4+4</f>
        <v>9</v>
      </c>
      <c r="E109" s="68"/>
    </row>
    <row r="110" spans="1:5" ht="15.6" x14ac:dyDescent="0.25">
      <c r="A110" s="42">
        <v>22</v>
      </c>
      <c r="B110" s="70" t="s">
        <v>37</v>
      </c>
      <c r="C110" s="72" t="s">
        <v>38</v>
      </c>
      <c r="D110" s="73">
        <f>3.22*2+2+4</f>
        <v>12.440000000000001</v>
      </c>
      <c r="E110" s="62"/>
    </row>
    <row r="111" spans="1:5" ht="15.6" x14ac:dyDescent="0.25">
      <c r="A111" s="42">
        <v>23</v>
      </c>
      <c r="B111" s="70" t="s">
        <v>39</v>
      </c>
      <c r="C111" s="72" t="s">
        <v>38</v>
      </c>
      <c r="D111" s="72">
        <v>6</v>
      </c>
      <c r="E111" s="62"/>
    </row>
    <row r="112" spans="1:5" ht="15.6" x14ac:dyDescent="0.25">
      <c r="A112" s="42">
        <v>24</v>
      </c>
      <c r="B112" s="70" t="s">
        <v>40</v>
      </c>
      <c r="C112" s="72" t="s">
        <v>13</v>
      </c>
      <c r="D112" s="72">
        <v>1</v>
      </c>
      <c r="E112" s="62"/>
    </row>
    <row r="113" spans="1:5" ht="15.6" x14ac:dyDescent="0.25">
      <c r="A113" s="45">
        <v>25</v>
      </c>
      <c r="B113" s="70" t="s">
        <v>41</v>
      </c>
      <c r="C113" s="72" t="s">
        <v>13</v>
      </c>
      <c r="D113" s="72">
        <f>3+2+8</f>
        <v>13</v>
      </c>
      <c r="E113" s="62"/>
    </row>
    <row r="114" spans="1:5" ht="15.6" x14ac:dyDescent="0.25">
      <c r="A114" s="45">
        <v>26</v>
      </c>
      <c r="B114" s="70" t="s">
        <v>42</v>
      </c>
      <c r="C114" s="72" t="s">
        <v>38</v>
      </c>
      <c r="D114" s="72">
        <f>3.2*2+2+5+5+5+4+4+2*4</f>
        <v>39.4</v>
      </c>
      <c r="E114" s="62"/>
    </row>
    <row r="115" spans="1:5" ht="15.6" x14ac:dyDescent="0.25">
      <c r="A115" s="45">
        <v>27</v>
      </c>
      <c r="B115" s="70" t="s">
        <v>43</v>
      </c>
      <c r="C115" s="72" t="s">
        <v>38</v>
      </c>
      <c r="D115" s="72">
        <f>2.3*3+3.5*2+4+2</f>
        <v>19.899999999999999</v>
      </c>
      <c r="E115" s="62"/>
    </row>
    <row r="116" spans="1:5" ht="15.6" x14ac:dyDescent="0.25">
      <c r="A116" s="45">
        <v>28</v>
      </c>
      <c r="B116" s="70" t="s">
        <v>90</v>
      </c>
      <c r="C116" s="72" t="s">
        <v>13</v>
      </c>
      <c r="D116" s="72">
        <v>4</v>
      </c>
      <c r="E116" s="62"/>
    </row>
    <row r="117" spans="1:5" ht="15.6" x14ac:dyDescent="0.25">
      <c r="A117" s="45">
        <v>29</v>
      </c>
      <c r="B117" s="70" t="s">
        <v>45</v>
      </c>
      <c r="C117" s="72" t="s">
        <v>13</v>
      </c>
      <c r="D117" s="72">
        <v>4</v>
      </c>
      <c r="E117" s="62"/>
    </row>
    <row r="118" spans="1:5" ht="15.6" x14ac:dyDescent="0.25">
      <c r="A118" s="45">
        <v>30</v>
      </c>
      <c r="B118" s="70" t="s">
        <v>91</v>
      </c>
      <c r="C118" s="72" t="s">
        <v>13</v>
      </c>
      <c r="D118" s="72">
        <v>3</v>
      </c>
      <c r="E118" s="62"/>
    </row>
    <row r="119" spans="1:5" ht="15.6" x14ac:dyDescent="0.25">
      <c r="A119" s="45">
        <v>31</v>
      </c>
      <c r="B119" s="70" t="s">
        <v>75</v>
      </c>
      <c r="C119" s="74" t="s">
        <v>13</v>
      </c>
      <c r="D119" s="72">
        <v>1</v>
      </c>
      <c r="E119" s="62"/>
    </row>
    <row r="120" spans="1:5" ht="15.6" x14ac:dyDescent="0.25">
      <c r="A120" s="45">
        <v>32</v>
      </c>
      <c r="B120" s="70" t="s">
        <v>46</v>
      </c>
      <c r="C120" s="72" t="s">
        <v>13</v>
      </c>
      <c r="D120" s="72">
        <v>1</v>
      </c>
      <c r="E120" s="62"/>
    </row>
    <row r="121" spans="1:5" ht="15.6" x14ac:dyDescent="0.25">
      <c r="A121" s="45">
        <v>33</v>
      </c>
      <c r="B121" s="70" t="s">
        <v>47</v>
      </c>
      <c r="C121" s="72" t="s">
        <v>13</v>
      </c>
      <c r="D121" s="72">
        <v>2</v>
      </c>
      <c r="E121" s="62"/>
    </row>
    <row r="122" spans="1:5" ht="15.6" x14ac:dyDescent="0.25">
      <c r="A122" s="45">
        <v>34</v>
      </c>
      <c r="B122" s="70" t="s">
        <v>48</v>
      </c>
      <c r="C122" s="72" t="s">
        <v>13</v>
      </c>
      <c r="D122" s="72">
        <v>2</v>
      </c>
      <c r="E122" s="62"/>
    </row>
    <row r="123" spans="1:5" ht="15.6" x14ac:dyDescent="0.25">
      <c r="A123" s="45">
        <v>35</v>
      </c>
      <c r="B123" s="70" t="s">
        <v>49</v>
      </c>
      <c r="C123" s="72" t="s">
        <v>13</v>
      </c>
      <c r="D123" s="72">
        <v>1</v>
      </c>
      <c r="E123" s="62"/>
    </row>
    <row r="124" spans="1:5" ht="15.6" x14ac:dyDescent="0.25">
      <c r="A124" s="45">
        <v>36</v>
      </c>
      <c r="B124" s="70" t="s">
        <v>50</v>
      </c>
      <c r="C124" s="72" t="s">
        <v>13</v>
      </c>
      <c r="D124" s="72">
        <v>1</v>
      </c>
      <c r="E124" s="62"/>
    </row>
    <row r="125" spans="1:5" ht="15.6" x14ac:dyDescent="0.25">
      <c r="A125" s="45">
        <v>37</v>
      </c>
      <c r="B125" s="70" t="s">
        <v>51</v>
      </c>
      <c r="C125" s="72" t="s">
        <v>13</v>
      </c>
      <c r="D125" s="72">
        <v>1</v>
      </c>
      <c r="E125" s="62"/>
    </row>
    <row r="126" spans="1:5" ht="15.6" x14ac:dyDescent="0.25">
      <c r="A126" s="45">
        <v>38</v>
      </c>
      <c r="B126" s="70" t="s">
        <v>52</v>
      </c>
      <c r="C126" s="74" t="s">
        <v>27</v>
      </c>
      <c r="D126" s="72">
        <f>3+3+3+3+3+3</f>
        <v>18</v>
      </c>
      <c r="E126" s="62"/>
    </row>
    <row r="127" spans="1:5" ht="15.6" x14ac:dyDescent="0.25">
      <c r="A127" s="45">
        <v>39</v>
      </c>
      <c r="B127" s="70" t="s">
        <v>53</v>
      </c>
      <c r="C127" s="74" t="s">
        <v>27</v>
      </c>
      <c r="D127" s="72">
        <f>4+3+4+6</f>
        <v>17</v>
      </c>
      <c r="E127" s="62"/>
    </row>
    <row r="128" spans="1:5" ht="15.6" x14ac:dyDescent="0.25">
      <c r="A128" s="45">
        <v>40</v>
      </c>
      <c r="B128" s="70" t="s">
        <v>54</v>
      </c>
      <c r="C128" s="72" t="s">
        <v>13</v>
      </c>
      <c r="D128" s="72">
        <v>4</v>
      </c>
      <c r="E128" s="62"/>
    </row>
    <row r="129" spans="1:5" ht="15.6" x14ac:dyDescent="0.25">
      <c r="A129" s="45">
        <v>41</v>
      </c>
      <c r="B129" s="70" t="s">
        <v>55</v>
      </c>
      <c r="C129" s="72" t="s">
        <v>13</v>
      </c>
      <c r="D129" s="72">
        <v>4</v>
      </c>
      <c r="E129" s="62"/>
    </row>
    <row r="130" spans="1:5" ht="15.6" x14ac:dyDescent="0.25">
      <c r="A130" s="45">
        <v>42</v>
      </c>
      <c r="B130" s="70" t="s">
        <v>56</v>
      </c>
      <c r="C130" s="72" t="s">
        <v>13</v>
      </c>
      <c r="D130" s="72">
        <v>2</v>
      </c>
      <c r="E130" s="62"/>
    </row>
    <row r="131" spans="1:5" ht="15.6" x14ac:dyDescent="0.25">
      <c r="A131" s="45">
        <v>43</v>
      </c>
      <c r="B131" s="70" t="s">
        <v>57</v>
      </c>
      <c r="C131" s="74" t="s">
        <v>27</v>
      </c>
      <c r="D131" s="72">
        <f>2*4*2</f>
        <v>16</v>
      </c>
      <c r="E131" s="62"/>
    </row>
    <row r="132" spans="1:5" ht="15.6" x14ac:dyDescent="0.25">
      <c r="A132" s="45">
        <v>44</v>
      </c>
      <c r="B132" s="70" t="s">
        <v>58</v>
      </c>
      <c r="C132" s="74" t="s">
        <v>27</v>
      </c>
      <c r="D132" s="72">
        <v>3</v>
      </c>
      <c r="E132" s="62"/>
    </row>
    <row r="133" spans="1:5" ht="15.6" x14ac:dyDescent="0.25">
      <c r="A133" s="45">
        <v>45</v>
      </c>
      <c r="B133" s="70" t="s">
        <v>92</v>
      </c>
      <c r="C133" s="74" t="s">
        <v>27</v>
      </c>
      <c r="D133" s="72">
        <v>4</v>
      </c>
      <c r="E133" s="62"/>
    </row>
    <row r="134" spans="1:5" ht="15.6" x14ac:dyDescent="0.25">
      <c r="A134" s="45">
        <v>46</v>
      </c>
      <c r="B134" s="70" t="s">
        <v>59</v>
      </c>
      <c r="C134" s="72" t="s">
        <v>13</v>
      </c>
      <c r="D134" s="72">
        <v>1</v>
      </c>
      <c r="E134" s="62"/>
    </row>
    <row r="135" spans="1:5" ht="15.6" x14ac:dyDescent="0.25">
      <c r="A135" s="45">
        <v>47</v>
      </c>
      <c r="B135" s="70" t="s">
        <v>93</v>
      </c>
      <c r="C135" s="72" t="s">
        <v>13</v>
      </c>
      <c r="D135" s="75">
        <v>7</v>
      </c>
      <c r="E135" s="62"/>
    </row>
    <row r="136" spans="1:5" ht="15.6" x14ac:dyDescent="0.25">
      <c r="A136" s="45">
        <v>48</v>
      </c>
      <c r="B136" s="70" t="s">
        <v>94</v>
      </c>
      <c r="C136" s="74" t="s">
        <v>95</v>
      </c>
      <c r="D136" s="76">
        <v>12.63</v>
      </c>
      <c r="E136" s="62"/>
    </row>
    <row r="137" spans="1:5" ht="15.6" x14ac:dyDescent="0.25">
      <c r="A137" s="45">
        <v>49</v>
      </c>
      <c r="B137" s="70" t="s">
        <v>62</v>
      </c>
      <c r="C137" s="74" t="s">
        <v>95</v>
      </c>
      <c r="D137" s="76">
        <v>12.63</v>
      </c>
      <c r="E137" s="62"/>
    </row>
    <row r="138" spans="1:5" ht="15.6" x14ac:dyDescent="0.25">
      <c r="A138" s="45">
        <v>50</v>
      </c>
      <c r="B138" s="70" t="s">
        <v>96</v>
      </c>
      <c r="C138" s="72" t="s">
        <v>13</v>
      </c>
      <c r="D138" s="75">
        <f>3*4+3+3*3</f>
        <v>24</v>
      </c>
      <c r="E138" s="62"/>
    </row>
    <row r="139" spans="1:5" ht="15.6" x14ac:dyDescent="0.25">
      <c r="A139" s="45">
        <v>51</v>
      </c>
      <c r="B139" s="70" t="s">
        <v>97</v>
      </c>
      <c r="C139" s="72" t="s">
        <v>17</v>
      </c>
      <c r="D139" s="73">
        <v>25.17</v>
      </c>
      <c r="E139" s="62"/>
    </row>
    <row r="140" spans="1:5" ht="15.6" x14ac:dyDescent="0.25">
      <c r="A140" s="45">
        <v>52</v>
      </c>
      <c r="B140" s="70" t="s">
        <v>97</v>
      </c>
      <c r="C140" s="72" t="s">
        <v>27</v>
      </c>
      <c r="D140" s="73">
        <f>1.5*3</f>
        <v>4.5</v>
      </c>
      <c r="E140" s="62"/>
    </row>
    <row r="141" spans="1:5" ht="15.6" x14ac:dyDescent="0.25">
      <c r="A141" s="45">
        <v>53</v>
      </c>
      <c r="B141" s="70" t="s">
        <v>64</v>
      </c>
      <c r="C141" s="74" t="s">
        <v>27</v>
      </c>
      <c r="D141" s="76">
        <f>3.22+3.22*3</f>
        <v>12.88</v>
      </c>
      <c r="E141" s="62"/>
    </row>
    <row r="142" spans="1:5" ht="15.6" x14ac:dyDescent="0.25">
      <c r="A142" s="45">
        <v>54</v>
      </c>
      <c r="B142" s="70" t="s">
        <v>65</v>
      </c>
      <c r="C142" s="72" t="s">
        <v>17</v>
      </c>
      <c r="D142" s="73">
        <v>55.83</v>
      </c>
      <c r="E142" s="62"/>
    </row>
    <row r="143" spans="1:5" ht="15.6" x14ac:dyDescent="0.25">
      <c r="A143" s="45">
        <v>55</v>
      </c>
      <c r="B143" s="70" t="s">
        <v>79</v>
      </c>
      <c r="C143" s="72" t="s">
        <v>17</v>
      </c>
      <c r="D143" s="73">
        <f>D142-D139</f>
        <v>30.659999999999997</v>
      </c>
      <c r="E143" s="62"/>
    </row>
    <row r="144" spans="1:5" ht="15.6" x14ac:dyDescent="0.25">
      <c r="A144" s="45">
        <v>56</v>
      </c>
      <c r="B144" s="70" t="s">
        <v>80</v>
      </c>
      <c r="C144" s="72" t="s">
        <v>27</v>
      </c>
      <c r="D144" s="73">
        <f>2.05*2+2.07+1.5*3</f>
        <v>10.67</v>
      </c>
      <c r="E144" s="62"/>
    </row>
    <row r="145" spans="1:5" ht="15.6" x14ac:dyDescent="0.25">
      <c r="A145" s="45">
        <v>57</v>
      </c>
      <c r="B145" s="70" t="s">
        <v>81</v>
      </c>
      <c r="C145" s="72" t="s">
        <v>17</v>
      </c>
      <c r="D145" s="73">
        <f>D143</f>
        <v>30.659999999999997</v>
      </c>
      <c r="E145" s="62"/>
    </row>
    <row r="146" spans="1:5" ht="15.6" x14ac:dyDescent="0.25">
      <c r="A146" s="45">
        <v>58</v>
      </c>
      <c r="B146" s="70" t="s">
        <v>82</v>
      </c>
      <c r="C146" s="72" t="s">
        <v>27</v>
      </c>
      <c r="D146" s="73">
        <f>D144</f>
        <v>10.67</v>
      </c>
      <c r="E146" s="62"/>
    </row>
    <row r="147" spans="1:5" ht="15.6" x14ac:dyDescent="0.25">
      <c r="A147" s="45">
        <v>59</v>
      </c>
      <c r="B147" s="70" t="s">
        <v>98</v>
      </c>
      <c r="C147" s="72" t="s">
        <v>13</v>
      </c>
      <c r="D147" s="72">
        <v>1</v>
      </c>
      <c r="E147" s="62"/>
    </row>
    <row r="148" spans="1:5" ht="15.6" x14ac:dyDescent="0.25">
      <c r="A148" s="45">
        <v>60</v>
      </c>
      <c r="B148" s="70" t="s">
        <v>99</v>
      </c>
      <c r="C148" s="72" t="s">
        <v>13</v>
      </c>
      <c r="D148" s="72">
        <v>2</v>
      </c>
      <c r="E148" s="62"/>
    </row>
    <row r="149" spans="1:5" ht="15.6" x14ac:dyDescent="0.3">
      <c r="A149" s="45">
        <v>61</v>
      </c>
      <c r="B149" s="71" t="s">
        <v>66</v>
      </c>
      <c r="C149" s="74" t="s">
        <v>17</v>
      </c>
      <c r="D149" s="77">
        <v>12.63</v>
      </c>
      <c r="E149" s="62"/>
    </row>
    <row r="150" spans="1:5" ht="16.2" thickBot="1" x14ac:dyDescent="0.35">
      <c r="A150" s="45">
        <v>62</v>
      </c>
      <c r="B150" s="71" t="s">
        <v>100</v>
      </c>
      <c r="C150" s="74" t="s">
        <v>68</v>
      </c>
      <c r="D150" s="77">
        <v>6</v>
      </c>
      <c r="E150" s="62"/>
    </row>
    <row r="151" spans="1:5" ht="16.2" thickBot="1" x14ac:dyDescent="0.35">
      <c r="A151" s="7"/>
      <c r="B151" s="79" t="s">
        <v>11</v>
      </c>
      <c r="C151" s="80"/>
      <c r="D151" s="81"/>
      <c r="E151" s="69">
        <f>SUM(E88:E150)</f>
        <v>0</v>
      </c>
    </row>
    <row r="152" spans="1:5" x14ac:dyDescent="0.25">
      <c r="A152" s="22"/>
      <c r="B152" s="2"/>
      <c r="C152" s="13"/>
      <c r="D152" s="24"/>
      <c r="E152" s="13"/>
    </row>
    <row r="153" spans="1:5" ht="15.6" x14ac:dyDescent="0.3">
      <c r="A153" s="22"/>
      <c r="B153" s="4" t="s">
        <v>2</v>
      </c>
      <c r="C153" s="14"/>
      <c r="D153" s="25"/>
      <c r="E153" s="12"/>
    </row>
    <row r="154" spans="1:5" ht="15.6" x14ac:dyDescent="0.3">
      <c r="A154" s="22"/>
      <c r="B154" s="4" t="s">
        <v>0</v>
      </c>
      <c r="C154" s="15"/>
      <c r="D154" s="25"/>
      <c r="E154" s="12"/>
    </row>
    <row r="155" spans="1:5" ht="15.6" x14ac:dyDescent="0.3">
      <c r="A155" s="22"/>
      <c r="B155" s="4" t="s">
        <v>14</v>
      </c>
      <c r="C155" s="15"/>
      <c r="D155" s="24"/>
      <c r="E155" s="13"/>
    </row>
    <row r="156" spans="1:5" x14ac:dyDescent="0.25">
      <c r="A156" s="22"/>
      <c r="B156" s="2"/>
      <c r="C156" s="13"/>
      <c r="D156" s="24"/>
      <c r="E156" s="13"/>
    </row>
    <row r="157" spans="1:5" x14ac:dyDescent="0.25">
      <c r="A157" s="22"/>
      <c r="B157" s="2"/>
      <c r="C157" s="13"/>
      <c r="D157" s="24"/>
      <c r="E157" s="13"/>
    </row>
    <row r="158" spans="1:5" ht="32.4" x14ac:dyDescent="0.35">
      <c r="A158" s="22"/>
      <c r="B158" s="3" t="s">
        <v>1</v>
      </c>
      <c r="C158" s="13"/>
      <c r="D158" s="24"/>
      <c r="E158" s="13"/>
    </row>
    <row r="159" spans="1:5" x14ac:dyDescent="0.25">
      <c r="A159" s="22"/>
      <c r="B159" s="22"/>
    </row>
  </sheetData>
  <mergeCells count="20">
    <mergeCell ref="A87:E87"/>
    <mergeCell ref="B151:D151"/>
    <mergeCell ref="A82:B82"/>
    <mergeCell ref="C82:E82"/>
    <mergeCell ref="A83:E83"/>
    <mergeCell ref="A84:E84"/>
    <mergeCell ref="A85:A86"/>
    <mergeCell ref="B86:E86"/>
    <mergeCell ref="A105:D105"/>
    <mergeCell ref="B72:D72"/>
    <mergeCell ref="C3:E3"/>
    <mergeCell ref="A6:A7"/>
    <mergeCell ref="A1:E1"/>
    <mergeCell ref="A2:E2"/>
    <mergeCell ref="A3:B3"/>
    <mergeCell ref="A5:E5"/>
    <mergeCell ref="B7:E7"/>
    <mergeCell ref="A4:E4"/>
    <mergeCell ref="A8:E8"/>
    <mergeCell ref="A26:D26"/>
  </mergeCells>
  <phoneticPr fontId="0" type="noConversion"/>
  <pageMargins left="0.75" right="0.75" top="0.25" bottom="0.25" header="0.3" footer="0.3"/>
  <pageSetup paperSize="9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Financial Offer</vt:lpstr>
      <vt:lpstr>СЕЗОН</vt:lpstr>
    </vt:vector>
  </TitlesOfParts>
  <Company>UNHCR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</dc:creator>
  <cp:lastModifiedBy>Marianna Fedorchenko</cp:lastModifiedBy>
  <cp:lastPrinted>2023-03-15T18:09:09Z</cp:lastPrinted>
  <dcterms:created xsi:type="dcterms:W3CDTF">2014-09-15T15:23:58Z</dcterms:created>
  <dcterms:modified xsi:type="dcterms:W3CDTF">2023-11-10T17:31:24Z</dcterms:modified>
</cp:coreProperties>
</file>