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31-2023_ремонт санузла_Черноморск\"/>
    </mc:Choice>
  </mc:AlternateContent>
  <xr:revisionPtr revIDLastSave="0" documentId="8_{1D24B182-D5BA-4B89-AFB4-C42EB777584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Offer'!$A$9:$I$51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71" i="1" l="1"/>
  <c r="D68" i="1" l="1"/>
  <c r="D63" i="1"/>
  <c r="D64" i="1" s="1"/>
  <c r="D62" i="1"/>
  <c r="D61" i="1"/>
  <c r="D65" i="1" s="1"/>
  <c r="D66" i="1" s="1"/>
  <c r="D60" i="1"/>
  <c r="D34" i="1"/>
  <c r="D33" i="1"/>
  <c r="D15" i="1" l="1"/>
  <c r="D12" i="1"/>
  <c r="D11" i="1"/>
  <c r="D10" i="1"/>
  <c r="D26" i="1" s="1"/>
</calcChain>
</file>

<file path=xl/sharedStrings.xml><?xml version="1.0" encoding="utf-8"?>
<sst xmlns="http://schemas.openxmlformats.org/spreadsheetml/2006/main" count="139" uniqueCount="86">
  <si>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</si>
  <si>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</si>
  <si>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</si>
  <si>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</si>
  <si>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</si>
  <si>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</si>
  <si>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</si>
  <si>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</si>
  <si>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</si>
  <si>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</si>
  <si>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</si>
  <si>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</si>
  <si>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</si>
  <si>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Підпис, печатка (за наявності) :</t>
  </si>
  <si>
    <t>Розділ І. Демонтажні роботи</t>
  </si>
  <si>
    <t>м2</t>
  </si>
  <si>
    <t>Демонтаж оздоблення стелі</t>
  </si>
  <si>
    <t>Демонтаж одинарного дверного блоку</t>
  </si>
  <si>
    <t>Демонтаж  умивальника зі змішувачем</t>
  </si>
  <si>
    <t xml:space="preserve">Демонтаж  труб каналізаційних </t>
  </si>
  <si>
    <t>м.п.</t>
  </si>
  <si>
    <t xml:space="preserve">Демонтаж  труб водопровідних </t>
  </si>
  <si>
    <t>Вивіз сміття - контейнер  8м3</t>
  </si>
  <si>
    <t>Розділ ІІ. Оздоблювальні роботи</t>
  </si>
  <si>
    <t>Монтаж труб каналізаційних д 110 мм</t>
  </si>
  <si>
    <t>Монтаж труб каналізаційних д 50 мм</t>
  </si>
  <si>
    <t>Монтаж труб водопровідних д -1/2</t>
  </si>
  <si>
    <t>Монтаж дзеркала 500*800</t>
  </si>
  <si>
    <t>Монтаж дозатора рідкого мила</t>
  </si>
  <si>
    <t>Монтаж тримача туалетного паперу</t>
  </si>
  <si>
    <t>Монтаж автоматичного вимикача 10 А</t>
  </si>
  <si>
    <t>Монтаж автоматичного вимикача 16 А</t>
  </si>
  <si>
    <t>Монтаж підрозетника</t>
  </si>
  <si>
    <t>Монтаж електричної фурнітури</t>
  </si>
  <si>
    <t>Монтаж LED світильника 600 *600</t>
  </si>
  <si>
    <t>Укладання плитки на підлогу розмір до 600*600</t>
  </si>
  <si>
    <t>Монтаж підвісної стелі по типу Армстронг/АМФ</t>
  </si>
  <si>
    <t>чол/день</t>
  </si>
  <si>
    <t>Монтаж бойлера</t>
  </si>
  <si>
    <t>Фарбування стін</t>
  </si>
  <si>
    <t>Демонтаж внутрішньої перегородки з цегли завтовшки до 160 мм</t>
  </si>
  <si>
    <t>Демонтаж  світильників</t>
  </si>
  <si>
    <t>Демонтаж електрофурнітури</t>
  </si>
  <si>
    <t>Шпаклювання стін під фарбування</t>
  </si>
  <si>
    <t>блок</t>
  </si>
  <si>
    <t>Демонтаж радіатора</t>
  </si>
  <si>
    <t>Демонтаж  труб опалювання</t>
  </si>
  <si>
    <t>Винесення та навантаження сміття з 3-го поверху</t>
  </si>
  <si>
    <t>кг</t>
  </si>
  <si>
    <t>Демонтаж віконного блоку</t>
  </si>
  <si>
    <t>Буріння жб плити 220 мм д -130 мм</t>
  </si>
  <si>
    <t>Буріння жб плити 220 мм д -70 мм</t>
  </si>
  <si>
    <t>м. п.</t>
  </si>
  <si>
    <t>З'єднаня нової водопровідної труби зі старою</t>
  </si>
  <si>
    <t>Монтаж відсічних кранів д- 1/2</t>
  </si>
  <si>
    <t>Монтаж радіатора</t>
  </si>
  <si>
    <t>Укладання плитки на стіни  розмір до 600*600 згідно ТЗ на висоту 1,8 м</t>
  </si>
  <si>
    <t>Монтаж гіпсокартону на стіну на металевий каркас в один шар</t>
  </si>
  <si>
    <t>Монтаж сантехничніх перегородок ЛДСП ( стіни+ 1 двер) виготовлення + монтаж</t>
  </si>
  <si>
    <t>Виготовлення отворів в плитці</t>
  </si>
  <si>
    <t>Послуги різноробочих (розвантаження/навантаження та інш)</t>
  </si>
  <si>
    <t>Монтаж змішувача</t>
  </si>
  <si>
    <t>Демонтаж плитки зі стін</t>
  </si>
  <si>
    <t>Демонтаж оздоблення зі стін</t>
  </si>
  <si>
    <t>Демонтаж плитки з підлоги</t>
  </si>
  <si>
    <t>Демонтаж стяжки з підлоги до 50мм</t>
  </si>
  <si>
    <t>Демонтаж  унітазів  тип "компакт" з бачком</t>
  </si>
  <si>
    <t>Монтаж каналізаційного відводу в діючу каналізацію НПВХ  д 110 мм</t>
  </si>
  <si>
    <t>Монтаж каналізаційного відводу в діючу каналізацію НПВХ  д 50 мм</t>
  </si>
  <si>
    <t>Монтаж умивальника Типу Тюльпан с сифоном</t>
  </si>
  <si>
    <t>Монтаж унітаза  компакт звичайний</t>
  </si>
  <si>
    <t>Монтаж електросушарки</t>
  </si>
  <si>
    <t>Монтаж пластикового кабельканалу</t>
  </si>
  <si>
    <t>Укладання електричного кабелю ВВГНГ 3*2,5</t>
  </si>
  <si>
    <t>Укладання електричного кабелю ВВГНГ 3*1,5</t>
  </si>
  <si>
    <t>Монтаж труби опалювання з'єднання пластика зі сталевою трубою</t>
  </si>
  <si>
    <t>Герметізація отворів в жб плиті</t>
  </si>
  <si>
    <t>Вирівнювання підлоги  середній шар 60 мм</t>
  </si>
  <si>
    <t>Штукатурка стін середній шар 30 мм</t>
  </si>
  <si>
    <t>Закладення швів у гіпсокартоні</t>
  </si>
  <si>
    <r>
      <t xml:space="preserve">Додаток 2 - Форма фінансової пропозиції до Запрошення Громадської організації "ДЕСЯТЕ КВІТНЯ" до участі у тендері  </t>
    </r>
    <r>
      <rPr>
        <b/>
        <sz val="14"/>
        <rFont val="Times New Roman"/>
        <family val="1"/>
      </rPr>
      <t>RFP-U-31-2023 на ремонт санвузла на 3 поверсі у Чорноморському міському центрі первинної медико-санітарної допомоги,  Чорноморської міської ради, Одеська обл., Одеський р-н, м. Чорноморськ, вул. 1-го Травня, 1</t>
    </r>
  </si>
  <si>
    <t>На ремонт санвузла на 3 поверсі у Чорноморському міському центрі первинної медико-санітарної допомоги,  Чорноморської міської ради, Одеська обл., Одеський р-н, м. Чорноморськ, вул. 1-го Травня, 1</t>
  </si>
  <si>
    <t>шт</t>
  </si>
  <si>
    <t>мп</t>
  </si>
  <si>
    <t>Монтаж дверного блоку з фурнітурою розмір полотна 900*2000 мм</t>
  </si>
  <si>
    <t>УВАГА! ФОРМА НЕ МОЖЕ БУТИ ЗМІНЕНА! БУДЬ-ЛАСКА, ЗАПОВНІТЬ ПОЛЯ, ВИДІЛЕНІ ЖОВТИМ КОЛЬОРОМ!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</si>
</sst>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4"/>
      <name val="Times New Roman"/>
      <family val="1"/>
    </font>
    <font>
      <sz val="10"/>
      <color rgb="FF000000"/>
      <name val="Calibri"/>
      <family val="2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6" borderId="4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6" fillId="3" borderId="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6" xfId="0" applyFont="1" applyBorder="1"/>
    <xf numFmtId="0" fontId="16" fillId="0" borderId="6" xfId="0" applyFont="1" applyBorder="1" applyAlignment="1">
      <alignment vertical="top" wrapText="1"/>
    </xf>
    <xf numFmtId="0" fontId="16" fillId="0" borderId="6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topLeftCell="A55" zoomScale="84" zoomScaleNormal="84" workbookViewId="0">
      <selection activeCell="K10" sqref="K10"/>
    </sheetView>
  </sheetViews>
  <sheetFormatPr defaultColWidth="8.6640625" defaultRowHeight="13.8" x14ac:dyDescent="0.25"/>
  <cols>
    <col min="1" max="1" width="8.6640625" style="4"/>
    <col min="2" max="2" width="78.88671875" style="4" customWidth="1"/>
    <col min="3" max="3" width="19.5546875" style="15" customWidth="1"/>
    <col min="4" max="4" width="23.6640625" style="25" customWidth="1"/>
    <col min="5" max="5" width="25.33203125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4.95" customHeight="1" x14ac:dyDescent="0.3">
      <c r="A1" s="50" t="s">
        <v>80</v>
      </c>
      <c r="B1" s="51"/>
      <c r="C1" s="51"/>
      <c r="D1" s="51"/>
      <c r="E1" s="51"/>
      <c r="F1" s="1"/>
    </row>
    <row r="2" spans="1:9" s="5" customFormat="1" ht="30.6" customHeight="1" thickBot="1" x14ac:dyDescent="0.35">
      <c r="A2" s="52" t="s">
        <v>5</v>
      </c>
      <c r="B2" s="53"/>
      <c r="C2" s="53"/>
      <c r="D2" s="53"/>
      <c r="E2" s="53"/>
      <c r="F2" s="7"/>
    </row>
    <row r="3" spans="1:9" s="5" customFormat="1" ht="16.95" customHeight="1" thickBot="1" x14ac:dyDescent="0.4">
      <c r="A3" s="54" t="s">
        <v>3</v>
      </c>
      <c r="B3" s="55"/>
      <c r="C3" s="46"/>
      <c r="D3" s="47"/>
      <c r="E3" s="48"/>
      <c r="F3" s="8"/>
      <c r="I3" s="8" t="s">
        <v>4</v>
      </c>
    </row>
    <row r="4" spans="1:9" s="16" customFormat="1" ht="19.2" customHeight="1" x14ac:dyDescent="0.3">
      <c r="A4" s="61"/>
      <c r="B4" s="61"/>
      <c r="C4" s="61"/>
      <c r="D4" s="61"/>
      <c r="E4" s="61"/>
    </row>
    <row r="5" spans="1:9" s="5" customFormat="1" ht="49.95" customHeight="1" x14ac:dyDescent="0.3">
      <c r="A5" s="56" t="s">
        <v>9</v>
      </c>
      <c r="B5" s="57"/>
      <c r="C5" s="57"/>
      <c r="D5" s="57"/>
      <c r="E5" s="57"/>
      <c r="F5" s="9"/>
      <c r="G5" s="9"/>
      <c r="H5" s="9"/>
    </row>
    <row r="6" spans="1:9" s="35" customFormat="1" ht="49.95" customHeight="1" x14ac:dyDescent="0.3">
      <c r="A6" s="68" t="s">
        <v>85</v>
      </c>
      <c r="B6" s="69"/>
      <c r="C6" s="69"/>
      <c r="D6" s="69"/>
      <c r="E6" s="69"/>
      <c r="F6" s="9"/>
      <c r="G6" s="9"/>
      <c r="H6" s="9"/>
    </row>
    <row r="7" spans="1:9" s="10" customFormat="1" ht="30.75" customHeight="1" x14ac:dyDescent="0.3">
      <c r="A7" s="49" t="s">
        <v>10</v>
      </c>
      <c r="B7" s="18" t="s">
        <v>6</v>
      </c>
      <c r="C7" s="18" t="s">
        <v>7</v>
      </c>
      <c r="D7" s="22" t="s">
        <v>8</v>
      </c>
      <c r="E7" s="18" t="s">
        <v>12</v>
      </c>
    </row>
    <row r="8" spans="1:9" s="5" customFormat="1" ht="35.4" customHeight="1" x14ac:dyDescent="0.3">
      <c r="A8" s="49"/>
      <c r="B8" s="58" t="s">
        <v>81</v>
      </c>
      <c r="C8" s="59"/>
      <c r="D8" s="59"/>
      <c r="E8" s="60"/>
    </row>
    <row r="9" spans="1:9" s="5" customFormat="1" ht="18" customHeight="1" thickBot="1" x14ac:dyDescent="0.35">
      <c r="A9" s="62" t="s">
        <v>14</v>
      </c>
      <c r="B9" s="63"/>
      <c r="C9" s="63"/>
      <c r="D9" s="63"/>
      <c r="E9" s="64"/>
    </row>
    <row r="10" spans="1:9" s="21" customFormat="1" ht="18" customHeight="1" thickBot="1" x14ac:dyDescent="0.35">
      <c r="A10" s="32">
        <v>1</v>
      </c>
      <c r="B10" s="33" t="s">
        <v>62</v>
      </c>
      <c r="C10" s="37" t="s">
        <v>15</v>
      </c>
      <c r="D10" s="39">
        <f>(2.74*8+5.52*4)*1.85--12*0.6*1.85-0.85*1.85</f>
        <v>93.147499999999994</v>
      </c>
      <c r="E10" s="26"/>
    </row>
    <row r="11" spans="1:9" s="21" customFormat="1" ht="18" customHeight="1" thickBot="1" x14ac:dyDescent="0.35">
      <c r="A11" s="32">
        <v>2</v>
      </c>
      <c r="B11" s="34" t="s">
        <v>63</v>
      </c>
      <c r="C11" s="38" t="s">
        <v>15</v>
      </c>
      <c r="D11" s="39">
        <f>(2.74*8+5.52*4)*3.08-1.156*1.747*2-12*0.6*2-0.85*2.1</f>
        <v>115.29593600000001</v>
      </c>
      <c r="E11" s="26"/>
    </row>
    <row r="12" spans="1:9" s="21" customFormat="1" ht="18" customHeight="1" thickBot="1" x14ac:dyDescent="0.35">
      <c r="A12" s="32">
        <v>3</v>
      </c>
      <c r="B12" s="34" t="s">
        <v>40</v>
      </c>
      <c r="C12" s="38" t="s">
        <v>15</v>
      </c>
      <c r="D12" s="39">
        <f>(2.74*3+0.975+1.365+0.963)*3.08-0.6*2*6</f>
        <v>28.290839999999999</v>
      </c>
      <c r="E12" s="26"/>
    </row>
    <row r="13" spans="1:9" s="21" customFormat="1" ht="18" customHeight="1" thickBot="1" x14ac:dyDescent="0.35">
      <c r="A13" s="32">
        <v>4</v>
      </c>
      <c r="B13" s="34" t="s">
        <v>41</v>
      </c>
      <c r="C13" s="38" t="s">
        <v>82</v>
      </c>
      <c r="D13" s="40">
        <v>6</v>
      </c>
      <c r="E13" s="26"/>
    </row>
    <row r="14" spans="1:9" s="21" customFormat="1" ht="18" customHeight="1" thickBot="1" x14ac:dyDescent="0.35">
      <c r="A14" s="32">
        <v>5</v>
      </c>
      <c r="B14" s="34" t="s">
        <v>42</v>
      </c>
      <c r="C14" s="38" t="s">
        <v>82</v>
      </c>
      <c r="D14" s="39">
        <v>6</v>
      </c>
      <c r="E14" s="26"/>
    </row>
    <row r="15" spans="1:9" s="21" customFormat="1" ht="18" customHeight="1" thickBot="1" x14ac:dyDescent="0.35">
      <c r="A15" s="32">
        <v>6</v>
      </c>
      <c r="B15" s="34" t="s">
        <v>49</v>
      </c>
      <c r="C15" s="38" t="s">
        <v>15</v>
      </c>
      <c r="D15" s="39">
        <f>1.156*1.747*2</f>
        <v>4.0390639999999998</v>
      </c>
      <c r="E15" s="26"/>
    </row>
    <row r="16" spans="1:9" s="21" customFormat="1" ht="18" customHeight="1" thickBot="1" x14ac:dyDescent="0.35">
      <c r="A16" s="32">
        <v>7</v>
      </c>
      <c r="B16" s="34" t="s">
        <v>16</v>
      </c>
      <c r="C16" s="38" t="s">
        <v>15</v>
      </c>
      <c r="D16" s="39">
        <v>16.2</v>
      </c>
      <c r="E16" s="26"/>
    </row>
    <row r="17" spans="1:5" s="21" customFormat="1" ht="18" customHeight="1" thickBot="1" x14ac:dyDescent="0.35">
      <c r="A17" s="32">
        <v>8</v>
      </c>
      <c r="B17" s="34" t="s">
        <v>64</v>
      </c>
      <c r="C17" s="38" t="s">
        <v>15</v>
      </c>
      <c r="D17" s="39">
        <v>16.2</v>
      </c>
      <c r="E17" s="26"/>
    </row>
    <row r="18" spans="1:5" s="21" customFormat="1" ht="18" customHeight="1" thickBot="1" x14ac:dyDescent="0.35">
      <c r="A18" s="32">
        <v>9</v>
      </c>
      <c r="B18" s="34" t="s">
        <v>65</v>
      </c>
      <c r="C18" s="38" t="s">
        <v>15</v>
      </c>
      <c r="D18" s="39">
        <v>16.2</v>
      </c>
      <c r="E18" s="26"/>
    </row>
    <row r="19" spans="1:5" s="21" customFormat="1" ht="18" customHeight="1" thickBot="1" x14ac:dyDescent="0.35">
      <c r="A19" s="32">
        <v>10</v>
      </c>
      <c r="B19" s="34" t="s">
        <v>17</v>
      </c>
      <c r="C19" s="38" t="s">
        <v>44</v>
      </c>
      <c r="D19" s="39">
        <v>7</v>
      </c>
      <c r="E19" s="26"/>
    </row>
    <row r="20" spans="1:5" s="29" customFormat="1" ht="18" customHeight="1" thickBot="1" x14ac:dyDescent="0.35">
      <c r="A20" s="32">
        <v>11</v>
      </c>
      <c r="B20" s="34" t="s">
        <v>66</v>
      </c>
      <c r="C20" s="38" t="s">
        <v>82</v>
      </c>
      <c r="D20" s="39">
        <v>2</v>
      </c>
      <c r="E20" s="26"/>
    </row>
    <row r="21" spans="1:5" s="29" customFormat="1" ht="18" customHeight="1" thickBot="1" x14ac:dyDescent="0.35">
      <c r="A21" s="32">
        <v>12</v>
      </c>
      <c r="B21" s="34" t="s">
        <v>18</v>
      </c>
      <c r="C21" s="38" t="s">
        <v>82</v>
      </c>
      <c r="D21" s="39">
        <v>2</v>
      </c>
      <c r="E21" s="26"/>
    </row>
    <row r="22" spans="1:5" s="29" customFormat="1" ht="18" customHeight="1" thickBot="1" x14ac:dyDescent="0.35">
      <c r="A22" s="32">
        <v>13</v>
      </c>
      <c r="B22" s="34" t="s">
        <v>19</v>
      </c>
      <c r="C22" s="38" t="s">
        <v>20</v>
      </c>
      <c r="D22" s="40">
        <v>15</v>
      </c>
      <c r="E22" s="26"/>
    </row>
    <row r="23" spans="1:5" s="20" customFormat="1" ht="18" customHeight="1" thickBot="1" x14ac:dyDescent="0.35">
      <c r="A23" s="32">
        <v>14</v>
      </c>
      <c r="B23" s="34" t="s">
        <v>21</v>
      </c>
      <c r="C23" s="38" t="s">
        <v>20</v>
      </c>
      <c r="D23" s="40">
        <v>25</v>
      </c>
      <c r="E23" s="26"/>
    </row>
    <row r="24" spans="1:5" s="5" customFormat="1" ht="15.6" customHeight="1" thickBot="1" x14ac:dyDescent="0.35">
      <c r="A24" s="32">
        <v>15</v>
      </c>
      <c r="B24" s="34" t="s">
        <v>45</v>
      </c>
      <c r="C24" s="38" t="s">
        <v>82</v>
      </c>
      <c r="D24" s="40">
        <v>2</v>
      </c>
      <c r="E24" s="26"/>
    </row>
    <row r="25" spans="1:5" s="30" customFormat="1" ht="15.6" customHeight="1" thickBot="1" x14ac:dyDescent="0.35">
      <c r="A25" s="32">
        <v>16</v>
      </c>
      <c r="B25" s="34" t="s">
        <v>46</v>
      </c>
      <c r="C25" s="38" t="s">
        <v>20</v>
      </c>
      <c r="D25" s="40">
        <v>24</v>
      </c>
      <c r="E25" s="26"/>
    </row>
    <row r="26" spans="1:5" s="30" customFormat="1" ht="15.6" customHeight="1" thickBot="1" x14ac:dyDescent="0.35">
      <c r="A26" s="32">
        <v>17</v>
      </c>
      <c r="B26" s="34" t="s">
        <v>47</v>
      </c>
      <c r="C26" s="38" t="s">
        <v>48</v>
      </c>
      <c r="D26" s="40">
        <f>D10*30+D11*25+D12*80+D15*30+D16*10+D17*30+D18*40+D23*10+D22*20</f>
        <v>9907.2625200000002</v>
      </c>
      <c r="E26" s="26"/>
    </row>
    <row r="27" spans="1:5" s="30" customFormat="1" ht="15.6" customHeight="1" thickBot="1" x14ac:dyDescent="0.35">
      <c r="A27" s="32">
        <v>18</v>
      </c>
      <c r="B27" s="34" t="s">
        <v>22</v>
      </c>
      <c r="C27" s="38" t="s">
        <v>82</v>
      </c>
      <c r="D27" s="39">
        <v>3</v>
      </c>
      <c r="E27" s="26"/>
    </row>
    <row r="28" spans="1:5" s="27" customFormat="1" ht="16.2" thickBot="1" x14ac:dyDescent="0.35">
      <c r="A28" s="65" t="s">
        <v>23</v>
      </c>
      <c r="B28" s="66"/>
      <c r="C28" s="66"/>
      <c r="D28" s="67"/>
      <c r="E28" s="36"/>
    </row>
    <row r="29" spans="1:5" s="5" customFormat="1" ht="16.2" thickBot="1" x14ac:dyDescent="0.35">
      <c r="A29" s="32">
        <v>19</v>
      </c>
      <c r="B29" s="34" t="s">
        <v>50</v>
      </c>
      <c r="C29" s="37" t="s">
        <v>82</v>
      </c>
      <c r="D29" s="40">
        <v>2</v>
      </c>
      <c r="E29" s="26"/>
    </row>
    <row r="30" spans="1:5" s="5" customFormat="1" ht="17.399999999999999" customHeight="1" thickBot="1" x14ac:dyDescent="0.35">
      <c r="A30" s="32">
        <v>20</v>
      </c>
      <c r="B30" s="34" t="s">
        <v>51</v>
      </c>
      <c r="C30" s="38" t="s">
        <v>82</v>
      </c>
      <c r="D30" s="40">
        <v>1</v>
      </c>
      <c r="E30" s="26"/>
    </row>
    <row r="31" spans="1:5" s="5" customFormat="1" ht="16.2" customHeight="1" thickBot="1" x14ac:dyDescent="0.35">
      <c r="A31" s="32">
        <v>21</v>
      </c>
      <c r="B31" s="34" t="s">
        <v>67</v>
      </c>
      <c r="C31" s="38" t="s">
        <v>82</v>
      </c>
      <c r="D31" s="40">
        <v>2</v>
      </c>
      <c r="E31" s="26"/>
    </row>
    <row r="32" spans="1:5" s="5" customFormat="1" ht="16.2" thickBot="1" x14ac:dyDescent="0.35">
      <c r="A32" s="32">
        <v>22</v>
      </c>
      <c r="B32" s="34" t="s">
        <v>68</v>
      </c>
      <c r="C32" s="38" t="s">
        <v>82</v>
      </c>
      <c r="D32" s="40">
        <v>1</v>
      </c>
      <c r="E32" s="26"/>
    </row>
    <row r="33" spans="1:5" s="19" customFormat="1" ht="16.2" thickBot="1" x14ac:dyDescent="0.35">
      <c r="A33" s="32">
        <v>23</v>
      </c>
      <c r="B33" s="34" t="s">
        <v>24</v>
      </c>
      <c r="C33" s="38" t="s">
        <v>52</v>
      </c>
      <c r="D33" s="40">
        <f>8</f>
        <v>8</v>
      </c>
      <c r="E33" s="26"/>
    </row>
    <row r="34" spans="1:5" s="19" customFormat="1" ht="16.2" thickBot="1" x14ac:dyDescent="0.35">
      <c r="A34" s="32">
        <v>24</v>
      </c>
      <c r="B34" s="34" t="s">
        <v>25</v>
      </c>
      <c r="C34" s="38" t="s">
        <v>52</v>
      </c>
      <c r="D34" s="40">
        <f>10</f>
        <v>10</v>
      </c>
      <c r="E34" s="26"/>
    </row>
    <row r="35" spans="1:5" s="19" customFormat="1" ht="16.2" thickBot="1" x14ac:dyDescent="0.35">
      <c r="A35" s="32">
        <v>25</v>
      </c>
      <c r="B35" s="34" t="s">
        <v>53</v>
      </c>
      <c r="C35" s="38" t="s">
        <v>82</v>
      </c>
      <c r="D35" s="40">
        <v>1</v>
      </c>
      <c r="E35" s="26"/>
    </row>
    <row r="36" spans="1:5" s="19" customFormat="1" ht="16.2" thickBot="1" x14ac:dyDescent="0.35">
      <c r="A36" s="32">
        <v>26</v>
      </c>
      <c r="B36" s="34" t="s">
        <v>54</v>
      </c>
      <c r="C36" s="38" t="s">
        <v>82</v>
      </c>
      <c r="D36" s="40">
        <v>8</v>
      </c>
      <c r="E36" s="26"/>
    </row>
    <row r="37" spans="1:5" s="19" customFormat="1" ht="16.2" thickBot="1" x14ac:dyDescent="0.35">
      <c r="A37" s="32">
        <v>27</v>
      </c>
      <c r="B37" s="34" t="s">
        <v>26</v>
      </c>
      <c r="C37" s="38" t="s">
        <v>52</v>
      </c>
      <c r="D37" s="40">
        <v>24</v>
      </c>
      <c r="E37" s="26"/>
    </row>
    <row r="38" spans="1:5" s="19" customFormat="1" ht="16.2" thickBot="1" x14ac:dyDescent="0.35">
      <c r="A38" s="32">
        <v>28</v>
      </c>
      <c r="B38" s="34" t="s">
        <v>69</v>
      </c>
      <c r="C38" s="38" t="s">
        <v>82</v>
      </c>
      <c r="D38" s="40">
        <v>2</v>
      </c>
      <c r="E38" s="26"/>
    </row>
    <row r="39" spans="1:5" s="19" customFormat="1" ht="16.2" thickBot="1" x14ac:dyDescent="0.35">
      <c r="A39" s="32">
        <v>29</v>
      </c>
      <c r="B39" s="34" t="s">
        <v>61</v>
      </c>
      <c r="C39" s="38" t="s">
        <v>82</v>
      </c>
      <c r="D39" s="40">
        <v>2</v>
      </c>
      <c r="E39" s="26"/>
    </row>
    <row r="40" spans="1:5" s="19" customFormat="1" ht="16.2" thickBot="1" x14ac:dyDescent="0.35">
      <c r="A40" s="32">
        <v>30</v>
      </c>
      <c r="B40" s="34" t="s">
        <v>70</v>
      </c>
      <c r="C40" s="38" t="s">
        <v>82</v>
      </c>
      <c r="D40" s="40">
        <v>2</v>
      </c>
      <c r="E40" s="26"/>
    </row>
    <row r="41" spans="1:5" s="19" customFormat="1" ht="16.2" thickBot="1" x14ac:dyDescent="0.35">
      <c r="A41" s="32">
        <v>31</v>
      </c>
      <c r="B41" s="34" t="s">
        <v>27</v>
      </c>
      <c r="C41" s="38" t="s">
        <v>82</v>
      </c>
      <c r="D41" s="40">
        <v>1</v>
      </c>
      <c r="E41" s="26"/>
    </row>
    <row r="42" spans="1:5" s="19" customFormat="1" ht="16.2" thickBot="1" x14ac:dyDescent="0.35">
      <c r="A42" s="32">
        <v>32</v>
      </c>
      <c r="B42" s="34" t="s">
        <v>28</v>
      </c>
      <c r="C42" s="38" t="s">
        <v>82</v>
      </c>
      <c r="D42" s="40">
        <v>1</v>
      </c>
      <c r="E42" s="26"/>
    </row>
    <row r="43" spans="1:5" s="19" customFormat="1" ht="16.2" thickBot="1" x14ac:dyDescent="0.35">
      <c r="A43" s="32">
        <v>33</v>
      </c>
      <c r="B43" s="34" t="s">
        <v>29</v>
      </c>
      <c r="C43" s="38" t="s">
        <v>82</v>
      </c>
      <c r="D43" s="40">
        <v>2</v>
      </c>
      <c r="E43" s="26"/>
    </row>
    <row r="44" spans="1:5" s="19" customFormat="1" ht="16.2" thickBot="1" x14ac:dyDescent="0.35">
      <c r="A44" s="32">
        <v>34</v>
      </c>
      <c r="B44" s="34" t="s">
        <v>71</v>
      </c>
      <c r="C44" s="38" t="s">
        <v>82</v>
      </c>
      <c r="D44" s="40">
        <v>1</v>
      </c>
      <c r="E44" s="26"/>
    </row>
    <row r="45" spans="1:5" s="19" customFormat="1" ht="16.2" thickBot="1" x14ac:dyDescent="0.35">
      <c r="A45" s="32">
        <v>35</v>
      </c>
      <c r="B45" s="34" t="s">
        <v>30</v>
      </c>
      <c r="C45" s="38" t="s">
        <v>82</v>
      </c>
      <c r="D45" s="40">
        <v>1</v>
      </c>
      <c r="E45" s="26"/>
    </row>
    <row r="46" spans="1:5" s="19" customFormat="1" ht="16.2" thickBot="1" x14ac:dyDescent="0.35">
      <c r="A46" s="32">
        <v>36</v>
      </c>
      <c r="B46" s="34" t="s">
        <v>31</v>
      </c>
      <c r="C46" s="38" t="s">
        <v>82</v>
      </c>
      <c r="D46" s="40">
        <v>1</v>
      </c>
      <c r="E46" s="26"/>
    </row>
    <row r="47" spans="1:5" s="19" customFormat="1" ht="16.2" thickBot="1" x14ac:dyDescent="0.35">
      <c r="A47" s="32">
        <v>37</v>
      </c>
      <c r="B47" s="34" t="s">
        <v>72</v>
      </c>
      <c r="C47" s="38" t="s">
        <v>20</v>
      </c>
      <c r="D47" s="40">
        <v>10</v>
      </c>
      <c r="E47" s="26"/>
    </row>
    <row r="48" spans="1:5" s="19" customFormat="1" ht="16.2" thickBot="1" x14ac:dyDescent="0.35">
      <c r="A48" s="32">
        <v>38</v>
      </c>
      <c r="B48" s="34" t="s">
        <v>73</v>
      </c>
      <c r="C48" s="38" t="s">
        <v>20</v>
      </c>
      <c r="D48" s="40">
        <v>15</v>
      </c>
      <c r="E48" s="26"/>
    </row>
    <row r="49" spans="1:5" s="19" customFormat="1" ht="16.2" thickBot="1" x14ac:dyDescent="0.35">
      <c r="A49" s="32">
        <v>39</v>
      </c>
      <c r="B49" s="34" t="s">
        <v>74</v>
      </c>
      <c r="C49" s="38" t="s">
        <v>20</v>
      </c>
      <c r="D49" s="40">
        <v>10</v>
      </c>
      <c r="E49" s="26"/>
    </row>
    <row r="50" spans="1:5" s="19" customFormat="1" ht="16.2" thickBot="1" x14ac:dyDescent="0.35">
      <c r="A50" s="32">
        <v>40</v>
      </c>
      <c r="B50" s="34" t="s">
        <v>32</v>
      </c>
      <c r="C50" s="38" t="s">
        <v>82</v>
      </c>
      <c r="D50" s="40">
        <v>3</v>
      </c>
      <c r="E50" s="26"/>
    </row>
    <row r="51" spans="1:5" s="19" customFormat="1" ht="16.2" thickBot="1" x14ac:dyDescent="0.35">
      <c r="A51" s="32">
        <v>41</v>
      </c>
      <c r="B51" s="34" t="s">
        <v>33</v>
      </c>
      <c r="C51" s="38" t="s">
        <v>82</v>
      </c>
      <c r="D51" s="40">
        <v>3</v>
      </c>
      <c r="E51" s="26"/>
    </row>
    <row r="52" spans="1:5" ht="16.2" thickBot="1" x14ac:dyDescent="0.35">
      <c r="A52" s="32">
        <v>42</v>
      </c>
      <c r="B52" s="34" t="s">
        <v>34</v>
      </c>
      <c r="C52" s="38" t="s">
        <v>82</v>
      </c>
      <c r="D52" s="40">
        <v>3</v>
      </c>
      <c r="E52" s="26"/>
    </row>
    <row r="53" spans="1:5" ht="16.2" thickBot="1" x14ac:dyDescent="0.35">
      <c r="A53" s="32">
        <v>43</v>
      </c>
      <c r="B53" s="34" t="s">
        <v>75</v>
      </c>
      <c r="C53" s="38" t="s">
        <v>20</v>
      </c>
      <c r="D53" s="40">
        <v>24</v>
      </c>
      <c r="E53" s="26"/>
    </row>
    <row r="54" spans="1:5" ht="16.2" thickBot="1" x14ac:dyDescent="0.35">
      <c r="A54" s="32">
        <v>44</v>
      </c>
      <c r="B54" s="34" t="s">
        <v>38</v>
      </c>
      <c r="C54" s="38" t="s">
        <v>82</v>
      </c>
      <c r="D54" s="40">
        <v>1</v>
      </c>
      <c r="E54" s="26"/>
    </row>
    <row r="55" spans="1:5" ht="16.2" thickBot="1" x14ac:dyDescent="0.35">
      <c r="A55" s="32">
        <v>45</v>
      </c>
      <c r="B55" s="34" t="s">
        <v>55</v>
      </c>
      <c r="C55" s="38" t="s">
        <v>82</v>
      </c>
      <c r="D55" s="40">
        <v>2</v>
      </c>
      <c r="E55" s="26"/>
    </row>
    <row r="56" spans="1:5" ht="16.2" thickBot="1" x14ac:dyDescent="0.35">
      <c r="A56" s="32">
        <v>46</v>
      </c>
      <c r="B56" s="34" t="s">
        <v>76</v>
      </c>
      <c r="C56" s="38" t="s">
        <v>82</v>
      </c>
      <c r="D56" s="39">
        <v>3</v>
      </c>
      <c r="E56" s="26"/>
    </row>
    <row r="57" spans="1:5" ht="18.600000000000001" customHeight="1" thickBot="1" x14ac:dyDescent="0.35">
      <c r="A57" s="32">
        <v>47</v>
      </c>
      <c r="B57" s="34" t="s">
        <v>77</v>
      </c>
      <c r="C57" s="38" t="s">
        <v>15</v>
      </c>
      <c r="D57" s="39">
        <v>16.2</v>
      </c>
      <c r="E57" s="26"/>
    </row>
    <row r="58" spans="1:5" ht="16.2" thickBot="1" x14ac:dyDescent="0.35">
      <c r="A58" s="32">
        <v>48</v>
      </c>
      <c r="B58" s="34" t="s">
        <v>35</v>
      </c>
      <c r="C58" s="38" t="s">
        <v>15</v>
      </c>
      <c r="D58" s="39">
        <v>16.2</v>
      </c>
      <c r="E58" s="26"/>
    </row>
    <row r="59" spans="1:5" ht="16.2" thickBot="1" x14ac:dyDescent="0.35">
      <c r="A59" s="32">
        <v>49</v>
      </c>
      <c r="B59" s="34" t="s">
        <v>59</v>
      </c>
      <c r="C59" s="38" t="s">
        <v>82</v>
      </c>
      <c r="D59" s="39">
        <v>3</v>
      </c>
      <c r="E59" s="26"/>
    </row>
    <row r="60" spans="1:5" ht="16.2" thickBot="1" x14ac:dyDescent="0.35">
      <c r="A60" s="32">
        <v>50</v>
      </c>
      <c r="B60" s="34" t="s">
        <v>56</v>
      </c>
      <c r="C60" s="38" t="s">
        <v>15</v>
      </c>
      <c r="D60" s="39">
        <f>(2.74*2+5.52*2)*1.8-0.85*1.8</f>
        <v>28.206</v>
      </c>
      <c r="E60" s="26"/>
    </row>
    <row r="61" spans="1:5" ht="16.2" thickBot="1" x14ac:dyDescent="0.35">
      <c r="A61" s="32">
        <v>51</v>
      </c>
      <c r="B61" s="34" t="s">
        <v>56</v>
      </c>
      <c r="C61" s="38" t="s">
        <v>83</v>
      </c>
      <c r="D61" s="39">
        <f>1.8*6+4+2</f>
        <v>16.8</v>
      </c>
      <c r="E61" s="26"/>
    </row>
    <row r="62" spans="1:5" ht="16.2" thickBot="1" x14ac:dyDescent="0.35">
      <c r="A62" s="32">
        <v>52</v>
      </c>
      <c r="B62" s="34" t="s">
        <v>78</v>
      </c>
      <c r="C62" s="38" t="s">
        <v>15</v>
      </c>
      <c r="D62" s="40">
        <f>(2.74*2+5.52*2)*3.1-0.85*2.1</f>
        <v>49.427000000000007</v>
      </c>
      <c r="E62" s="26"/>
    </row>
    <row r="63" spans="1:5" ht="18" customHeight="1" thickBot="1" x14ac:dyDescent="0.35">
      <c r="A63" s="32">
        <v>53</v>
      </c>
      <c r="B63" s="34" t="s">
        <v>57</v>
      </c>
      <c r="C63" s="38" t="s">
        <v>15</v>
      </c>
      <c r="D63" s="39">
        <f>(0.5*2+1+0.5*2+0.3*2)*3</f>
        <v>10.8</v>
      </c>
      <c r="E63" s="26"/>
    </row>
    <row r="64" spans="1:5" ht="21" customHeight="1" thickBot="1" x14ac:dyDescent="0.35">
      <c r="A64" s="32">
        <v>54</v>
      </c>
      <c r="B64" s="34" t="s">
        <v>79</v>
      </c>
      <c r="C64" s="38" t="s">
        <v>15</v>
      </c>
      <c r="D64" s="39">
        <f>D63</f>
        <v>10.8</v>
      </c>
      <c r="E64" s="26"/>
    </row>
    <row r="65" spans="1:5" s="28" customFormat="1" ht="21" customHeight="1" thickBot="1" x14ac:dyDescent="0.35">
      <c r="A65" s="32">
        <v>55</v>
      </c>
      <c r="B65" s="34" t="s">
        <v>43</v>
      </c>
      <c r="C65" s="38" t="s">
        <v>15</v>
      </c>
      <c r="D65" s="40">
        <f>D62-D60+D61</f>
        <v>38.021000000000008</v>
      </c>
      <c r="E65" s="26"/>
    </row>
    <row r="66" spans="1:5" s="31" customFormat="1" ht="21" customHeight="1" thickBot="1" x14ac:dyDescent="0.35">
      <c r="A66" s="32">
        <v>56</v>
      </c>
      <c r="B66" s="34" t="s">
        <v>39</v>
      </c>
      <c r="C66" s="38" t="s">
        <v>15</v>
      </c>
      <c r="D66" s="40">
        <f>D65</f>
        <v>38.021000000000008</v>
      </c>
      <c r="E66" s="26"/>
    </row>
    <row r="67" spans="1:5" s="31" customFormat="1" ht="21" customHeight="1" thickBot="1" x14ac:dyDescent="0.35">
      <c r="A67" s="32">
        <v>57</v>
      </c>
      <c r="B67" s="34" t="s">
        <v>84</v>
      </c>
      <c r="C67" s="38" t="s">
        <v>82</v>
      </c>
      <c r="D67" s="40">
        <v>1</v>
      </c>
      <c r="E67" s="26"/>
    </row>
    <row r="68" spans="1:5" s="31" customFormat="1" ht="21" customHeight="1" thickBot="1" x14ac:dyDescent="0.35">
      <c r="A68" s="32">
        <v>58</v>
      </c>
      <c r="B68" s="32" t="s">
        <v>58</v>
      </c>
      <c r="C68" s="38" t="s">
        <v>15</v>
      </c>
      <c r="D68" s="41">
        <f>2.74*2+1.35*2</f>
        <v>8.18</v>
      </c>
      <c r="E68" s="26"/>
    </row>
    <row r="69" spans="1:5" s="31" customFormat="1" ht="21" customHeight="1" thickBot="1" x14ac:dyDescent="0.35">
      <c r="A69" s="32">
        <v>59</v>
      </c>
      <c r="B69" s="32" t="s">
        <v>36</v>
      </c>
      <c r="C69" s="38" t="s">
        <v>15</v>
      </c>
      <c r="D69" s="41">
        <v>16.2</v>
      </c>
      <c r="E69" s="26"/>
    </row>
    <row r="70" spans="1:5" s="31" customFormat="1" ht="21" customHeight="1" thickBot="1" x14ac:dyDescent="0.35">
      <c r="A70" s="32">
        <v>60</v>
      </c>
      <c r="B70" s="32" t="s">
        <v>60</v>
      </c>
      <c r="C70" s="38" t="s">
        <v>37</v>
      </c>
      <c r="D70" s="41">
        <v>8</v>
      </c>
      <c r="E70" s="26"/>
    </row>
    <row r="71" spans="1:5" ht="16.2" thickBot="1" x14ac:dyDescent="0.35">
      <c r="A71" s="6"/>
      <c r="B71" s="43" t="s">
        <v>11</v>
      </c>
      <c r="C71" s="44"/>
      <c r="D71" s="45"/>
      <c r="E71" s="17">
        <f>SUM(E10:E70)</f>
        <v>0</v>
      </c>
    </row>
    <row r="72" spans="1:5" x14ac:dyDescent="0.25">
      <c r="B72" s="2"/>
      <c r="C72" s="12"/>
      <c r="D72" s="23"/>
      <c r="E72" s="12"/>
    </row>
    <row r="73" spans="1:5" ht="15.6" x14ac:dyDescent="0.3">
      <c r="B73" s="3" t="s">
        <v>2</v>
      </c>
      <c r="C73" s="13"/>
      <c r="D73" s="24"/>
      <c r="E73" s="11"/>
    </row>
    <row r="74" spans="1:5" ht="15.6" x14ac:dyDescent="0.3">
      <c r="B74" s="3" t="s">
        <v>0</v>
      </c>
      <c r="C74" s="14"/>
      <c r="D74" s="24"/>
      <c r="E74" s="11"/>
    </row>
    <row r="75" spans="1:5" ht="15.6" x14ac:dyDescent="0.3">
      <c r="B75" s="3" t="s">
        <v>13</v>
      </c>
      <c r="C75" s="14"/>
      <c r="D75" s="23"/>
      <c r="E75" s="12"/>
    </row>
    <row r="76" spans="1:5" x14ac:dyDescent="0.25">
      <c r="B76" s="2"/>
      <c r="C76" s="12"/>
      <c r="D76" s="23"/>
      <c r="E76" s="12"/>
    </row>
    <row r="77" spans="1:5" x14ac:dyDescent="0.25">
      <c r="B77" s="2"/>
      <c r="C77" s="12"/>
      <c r="D77" s="23"/>
      <c r="E77" s="12"/>
    </row>
    <row r="78" spans="1:5" ht="32.4" customHeight="1" x14ac:dyDescent="0.25">
      <c r="B78" s="42" t="s">
        <v>1</v>
      </c>
      <c r="C78" s="42"/>
      <c r="D78" s="23"/>
      <c r="E78" s="12"/>
    </row>
  </sheetData>
  <mergeCells count="13">
    <mergeCell ref="B78:C78"/>
    <mergeCell ref="B71:D71"/>
    <mergeCell ref="C3:E3"/>
    <mergeCell ref="A7:A8"/>
    <mergeCell ref="A1:E1"/>
    <mergeCell ref="A2:E2"/>
    <mergeCell ref="A3:B3"/>
    <mergeCell ref="A5:E5"/>
    <mergeCell ref="B8:E8"/>
    <mergeCell ref="A4:E4"/>
    <mergeCell ref="A9:E9"/>
    <mergeCell ref="A28:D28"/>
    <mergeCell ref="A6:E6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2023-12-07T15:54:04Z</dcterms:modified>
</cp:coreProperties>
</file>